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698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1">февраль!$A$1:$C$66</definedName>
    <definedName name="_xlnm.Print_Area" localSheetId="0">январь!$A$1:$C$65</definedName>
  </definedNames>
  <calcPr calcId="145621"/>
</workbook>
</file>

<file path=xl/calcChain.xml><?xml version="1.0" encoding="utf-8"?>
<calcChain xmlns="http://schemas.openxmlformats.org/spreadsheetml/2006/main">
  <c r="B33" i="12" l="1"/>
  <c r="B33" i="11"/>
  <c r="B63" i="11" l="1"/>
  <c r="B33" i="10"/>
  <c r="C27" i="11" l="1"/>
  <c r="B63" i="12"/>
  <c r="C27" i="12"/>
  <c r="B10" i="10"/>
  <c r="B25" i="10"/>
  <c r="B47" i="10"/>
  <c r="B55" i="10"/>
  <c r="B63" i="10"/>
  <c r="B73" i="10"/>
  <c r="B38" i="12" l="1"/>
  <c r="A68" i="10" l="1"/>
  <c r="B72" i="12" l="1"/>
  <c r="B55" i="12"/>
  <c r="B47" i="12"/>
  <c r="B25" i="12"/>
  <c r="B10" i="12"/>
  <c r="B72" i="11"/>
  <c r="B55" i="11"/>
  <c r="B47" i="11"/>
  <c r="B25" i="11"/>
  <c r="B10" i="11"/>
  <c r="B33" i="7"/>
  <c r="B63" i="7"/>
  <c r="B33" i="9"/>
  <c r="B33" i="8"/>
  <c r="B72" i="8"/>
  <c r="B63" i="8"/>
  <c r="B63" i="9"/>
  <c r="B72" i="9" l="1"/>
  <c r="B55" i="9"/>
  <c r="B47" i="9"/>
  <c r="B25" i="9"/>
  <c r="B10" i="9"/>
  <c r="B55" i="8"/>
  <c r="B65" i="6"/>
  <c r="B55" i="7"/>
  <c r="B56" i="6" l="1"/>
  <c r="B33" i="6" l="1"/>
  <c r="B33" i="5" l="1"/>
  <c r="B37" i="5"/>
  <c r="B36" i="5"/>
  <c r="B33" i="4" l="1"/>
  <c r="B33" i="3"/>
  <c r="B37" i="4"/>
  <c r="C65" i="3" l="1"/>
  <c r="C64" i="3"/>
  <c r="B65" i="3"/>
  <c r="B64" i="3"/>
  <c r="B58" i="3"/>
  <c r="B33" i="2"/>
  <c r="B10" i="2"/>
  <c r="B63" i="1" l="1"/>
  <c r="B33" i="1"/>
  <c r="B47" i="8"/>
  <c r="B25" i="8"/>
  <c r="B10" i="8"/>
  <c r="B72" i="7"/>
  <c r="B47" i="7"/>
  <c r="B25" i="7"/>
  <c r="B10" i="7"/>
  <c r="B74" i="6"/>
  <c r="B47" i="6"/>
  <c r="B25" i="6"/>
  <c r="B10" i="6"/>
  <c r="B63" i="5"/>
  <c r="B55" i="5"/>
  <c r="B47" i="5"/>
  <c r="B25" i="5"/>
  <c r="B10" i="5"/>
  <c r="B63" i="4"/>
  <c r="B55" i="4"/>
  <c r="B47" i="4"/>
  <c r="B25" i="4"/>
  <c r="B10" i="4"/>
  <c r="B63" i="3"/>
  <c r="B55" i="3"/>
  <c r="B47" i="3"/>
  <c r="B25" i="3"/>
  <c r="B10" i="3"/>
  <c r="B63" i="2"/>
  <c r="B55" i="2"/>
  <c r="B47" i="2"/>
  <c r="B25" i="2"/>
  <c r="B55" i="1"/>
  <c r="B47" i="1"/>
  <c r="B25" i="1"/>
  <c r="B10" i="1"/>
</calcChain>
</file>

<file path=xl/sharedStrings.xml><?xml version="1.0" encoding="utf-8"?>
<sst xmlns="http://schemas.openxmlformats.org/spreadsheetml/2006/main" count="719" uniqueCount="46">
  <si>
    <t xml:space="preserve">Прочие потребители СН2 </t>
  </si>
  <si>
    <t xml:space="preserve">Прочие потребители НН </t>
  </si>
  <si>
    <t>Плата за передачу по сетям МП г.Саранска "Горсвет"</t>
  </si>
  <si>
    <t>Объем электроэнергии, кВт*ч</t>
  </si>
  <si>
    <t>Гарантирующий поставщик  электроэнергии - ООО "Электросбытовая компания "Ватт-Электросбыт"</t>
  </si>
  <si>
    <t>ПОКУПКА от ОАО "Мордовская энергосбытовая компания" (ВСЕГО)</t>
  </si>
  <si>
    <r>
      <t>Договор купли-продажи электрической энергии (мощности)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3854_13 от 18.02.2013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</si>
  <si>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Сетевая организация МП г.о. Саранск "Горсвет"</t>
  </si>
  <si>
    <t>Покупка от ООО  "Электросбытовая компания "Ватт-Электросбыт" (ВСЕГО)</t>
  </si>
  <si>
    <r>
      <t xml:space="preserve">Договор оказания услуг по передаче электрической энергии  </t>
    </r>
    <r>
      <rPr>
        <b/>
        <u/>
        <sz val="12"/>
        <color rgb="FFC00000"/>
        <rFont val="Times New Roman"/>
        <family val="1"/>
        <charset val="204"/>
      </rPr>
      <t>№ 2 от 01.01.2012г.</t>
    </r>
  </si>
  <si>
    <t xml:space="preserve">Население город НН </t>
  </si>
  <si>
    <t>Гарантирующий поставщик  электроэнергии - ПАО "Мордовская энергосбытовая компания"</t>
  </si>
  <si>
    <r>
      <t xml:space="preserve">Договор энергоснабжения электроэнергии </t>
    </r>
    <r>
      <rPr>
        <b/>
        <u/>
        <sz val="12"/>
        <color rgb="FFC00000"/>
        <rFont val="Times New Roman"/>
        <family val="1"/>
        <charset val="204"/>
      </rPr>
      <t>№ 411/1/2017 от 19.06.2017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</si>
  <si>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r>
      <t xml:space="preserve">Договор купли-продажи электроэнергии </t>
    </r>
    <r>
      <rPr>
        <b/>
        <u/>
        <sz val="12"/>
        <color rgb="FFC00000"/>
        <rFont val="Times New Roman"/>
        <family val="1"/>
        <charset val="204"/>
      </rPr>
      <t>№ 415/1/2017 от 11.05.2017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</si>
  <si>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t>ПОКУПКА от ПАО "Мордовская энергосбытовая компания" (ВСЕГО)</t>
  </si>
  <si>
    <r>
      <t>Договор энергоснабжения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3287_19 от 23.07.2019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</si>
  <si>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Прочие потребители НН ОДН</t>
  </si>
  <si>
    <t>Объем покупки на розничном рынке электрической энергии (мощности), выработанной на объектах микрогенерации (ВСЕГО)</t>
  </si>
  <si>
    <t>Средневзвешенная цена, руб. без НДС</t>
  </si>
  <si>
    <t>Тариф, руб. без НДС</t>
  </si>
  <si>
    <t>Прочие потребители СН2 (менее 670 кВт)</t>
  </si>
  <si>
    <t>Прочие потребители НН (менее 670 кВт)</t>
  </si>
  <si>
    <t>Население город СН2</t>
  </si>
  <si>
    <t>Объем покупки электрической энергии (мощности) на розничном рынке в 2023г.</t>
  </si>
  <si>
    <t>Прочие потребители НН  (4 Ценовая категория)</t>
  </si>
  <si>
    <t>Прочие потребители СН2  (4 Ценовая категория)</t>
  </si>
  <si>
    <t>Прочие потребители ВН (до 670 кВт) (4 Ценовая категория)</t>
  </si>
  <si>
    <t>Прочие потребители СН2 (до 670 кВт)</t>
  </si>
  <si>
    <t>Прочие потребители НН (до 670 кВт)</t>
  </si>
  <si>
    <t>Городское население НН с газовыми плитами по одноставочному тарифу</t>
  </si>
  <si>
    <t>Городское население СН2 с газовыми плитами по одноставочному тарифу</t>
  </si>
  <si>
    <t>Городское население НН с газовыми плитами по одноставочному тарифу (услуга по передаче)</t>
  </si>
  <si>
    <t>Городское население СН2 с газовыми плитами по одноставочному тарифу (услуга по передаче)</t>
  </si>
  <si>
    <t>Электроснабжение ОДН НН</t>
  </si>
  <si>
    <t>Электроснабжение ОДН НН (Корректировки с января по сентябрь 2022г)</t>
  </si>
  <si>
    <t>Электроснабжение ОДН НН (Корректировка за март 2023г.)</t>
  </si>
  <si>
    <t>Прочие потребители СН2</t>
  </si>
  <si>
    <t>Прочие потребители СН2 (Мощность)</t>
  </si>
  <si>
    <r>
      <t>Договор энергоснабжения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3648_23 от 01.06.2023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(4 ценовая категория)</t>
    </r>
  </si>
  <si>
    <t>Прочие потребители СН2 (4 ЦК)</t>
  </si>
  <si>
    <t>Прочие потребители СН2 (4 ЦК Мощность)</t>
  </si>
  <si>
    <r>
      <t>Договор энергоснабжения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3648_23 от 23.07.2019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(4 ценовая категория)</t>
    </r>
  </si>
  <si>
    <t>Электроэнергия Прочие потребители СН2 (менее 670 кВт)</t>
  </si>
  <si>
    <t>Мощность на розничном рынке СН2</t>
  </si>
  <si>
    <t>Корректировка за период с мая 2023г. по сентябрь 2023г.</t>
  </si>
  <si>
    <t xml:space="preserve">Население село НН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</si>
</sst>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2" fillId="0" borderId="0" xfId="0" applyNumberFormat="1" applyFont="1" applyFill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1" fillId="0" borderId="0" xfId="0" applyFont="1" applyFill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/>
    <xf numFmtId="2" fontId="7" fillId="0" borderId="0" xfId="0" applyNumberFormat="1" applyFont="1"/>
    <xf numFmtId="2" fontId="12" fillId="0" borderId="0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43" zoomScale="90" zoomScaleSheetLayoutView="90" workbookViewId="0">
      <selection activeCell="H16" sqref="H16:H17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441144</v>
      </c>
      <c r="C10" s="15"/>
    </row>
    <row r="11" spans="1:4" s="7" customFormat="1" ht="16.5" customHeight="1" x14ac:dyDescent="0.25">
      <c r="A11" s="11" t="s">
        <v>29</v>
      </c>
      <c r="B11" s="30">
        <v>7161</v>
      </c>
      <c r="C11" s="10">
        <v>4.43</v>
      </c>
      <c r="D11" s="34"/>
    </row>
    <row r="12" spans="1:4" s="7" customFormat="1" ht="16.5" customHeight="1" x14ac:dyDescent="0.25">
      <c r="A12" s="11" t="s">
        <v>30</v>
      </c>
      <c r="B12" s="30">
        <v>25457</v>
      </c>
      <c r="C12" s="10">
        <v>4.43</v>
      </c>
      <c r="D12" s="34"/>
    </row>
    <row r="13" spans="1:4" s="7" customFormat="1" ht="16.5" customHeight="1" x14ac:dyDescent="0.25">
      <c r="A13" s="40" t="s">
        <v>26</v>
      </c>
      <c r="B13" s="30">
        <v>4850</v>
      </c>
      <c r="C13" s="10">
        <v>5.2589938144000001</v>
      </c>
      <c r="D13" s="34"/>
    </row>
    <row r="14" spans="1:4" s="7" customFormat="1" ht="16.5" customHeight="1" x14ac:dyDescent="0.25">
      <c r="A14" s="40" t="s">
        <v>27</v>
      </c>
      <c r="B14" s="30">
        <v>180220</v>
      </c>
      <c r="C14" s="10">
        <v>7.8242099999999999</v>
      </c>
      <c r="D14" s="34"/>
    </row>
    <row r="15" spans="1:4" s="7" customFormat="1" ht="16.5" customHeight="1" x14ac:dyDescent="0.25">
      <c r="A15" s="11" t="s">
        <v>28</v>
      </c>
      <c r="B15" s="30">
        <v>70868</v>
      </c>
      <c r="C15" s="10">
        <v>8.9613999999999994</v>
      </c>
      <c r="D15" s="34"/>
    </row>
    <row r="16" spans="1:4" s="7" customFormat="1" ht="16.5" customHeight="1" x14ac:dyDescent="0.25">
      <c r="A16" s="11" t="s">
        <v>24</v>
      </c>
      <c r="B16" s="30">
        <v>5031</v>
      </c>
      <c r="C16" s="10">
        <v>7.3767958656000001</v>
      </c>
      <c r="D16" s="34"/>
    </row>
    <row r="17" spans="1:4" s="7" customFormat="1" ht="16.5" customHeight="1" x14ac:dyDescent="0.25">
      <c r="A17" s="11" t="s">
        <v>25</v>
      </c>
      <c r="B17" s="30">
        <v>147557</v>
      </c>
      <c r="C17" s="10">
        <v>7.3408974837000001</v>
      </c>
      <c r="D17" s="34"/>
    </row>
    <row r="18" spans="1:4" s="7" customFormat="1" x14ac:dyDescent="0.25">
      <c r="A18" s="11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168519</v>
      </c>
      <c r="C25" s="13"/>
    </row>
    <row r="26" spans="1:4" s="9" customFormat="1" x14ac:dyDescent="0.25">
      <c r="A26" s="11" t="s">
        <v>20</v>
      </c>
      <c r="B26" s="30">
        <v>167756</v>
      </c>
      <c r="C26" s="10">
        <v>3.8871799999999999</v>
      </c>
    </row>
    <row r="27" spans="1:4" s="7" customFormat="1" x14ac:dyDescent="0.25">
      <c r="A27" s="11" t="s">
        <v>21</v>
      </c>
      <c r="B27" s="30">
        <v>763</v>
      </c>
      <c r="C27" s="10">
        <v>3.8871799999999999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</f>
        <v>436560</v>
      </c>
      <c r="C33" s="15"/>
    </row>
    <row r="34" spans="1:5" ht="17.25" customHeight="1" x14ac:dyDescent="0.25">
      <c r="A34" s="11" t="s">
        <v>29</v>
      </c>
      <c r="B34" s="30">
        <v>45562</v>
      </c>
      <c r="C34" s="10">
        <v>4.43</v>
      </c>
    </row>
    <row r="35" spans="1:5" ht="17.25" customHeight="1" x14ac:dyDescent="0.25">
      <c r="A35" s="11" t="s">
        <v>30</v>
      </c>
      <c r="B35" s="30">
        <v>273415</v>
      </c>
      <c r="C35" s="10">
        <v>4.43</v>
      </c>
    </row>
    <row r="36" spans="1:5" ht="34.5" customHeight="1" x14ac:dyDescent="0.25">
      <c r="A36" s="11" t="s">
        <v>31</v>
      </c>
      <c r="B36" s="30">
        <v>45562</v>
      </c>
      <c r="C36" s="10">
        <v>-1.54331</v>
      </c>
    </row>
    <row r="37" spans="1:5" ht="34.5" customHeight="1" x14ac:dyDescent="0.25">
      <c r="A37" s="11" t="s">
        <v>32</v>
      </c>
      <c r="B37" s="30">
        <v>273415</v>
      </c>
      <c r="C37" s="10">
        <v>-1.54331</v>
      </c>
    </row>
    <row r="38" spans="1:5" ht="17.25" customHeight="1" x14ac:dyDescent="0.25">
      <c r="A38" s="11" t="s">
        <v>21</v>
      </c>
      <c r="B38" s="30">
        <v>44806</v>
      </c>
      <c r="C38" s="10">
        <v>3.4511500000000002</v>
      </c>
    </row>
    <row r="39" spans="1:5" ht="17.25" customHeight="1" x14ac:dyDescent="0.25">
      <c r="A39" s="11" t="s">
        <v>20</v>
      </c>
      <c r="B39" s="30">
        <v>72777</v>
      </c>
      <c r="C39" s="10">
        <v>3.4511500000000002</v>
      </c>
    </row>
    <row r="40" spans="1:5" ht="17.25" customHeight="1" x14ac:dyDescent="0.25">
      <c r="A40" s="11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2111</v>
      </c>
      <c r="C47" s="33"/>
    </row>
    <row r="48" spans="1:5" x14ac:dyDescent="0.25">
      <c r="A48" s="17" t="s">
        <v>1</v>
      </c>
      <c r="B48" s="30">
        <v>2111</v>
      </c>
      <c r="C48" s="10">
        <v>8.5253700000000006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26" t="s">
        <v>7</v>
      </c>
      <c r="B51" s="21"/>
      <c r="C51" s="21"/>
    </row>
    <row r="52" spans="1:4" x14ac:dyDescent="0.25">
      <c r="A52" s="26" t="s">
        <v>9</v>
      </c>
      <c r="B52" s="21"/>
      <c r="C52" s="21"/>
    </row>
    <row r="53" spans="1:4" x14ac:dyDescent="0.25">
      <c r="A53" s="26"/>
      <c r="B53" s="21"/>
      <c r="C53" s="21"/>
    </row>
    <row r="54" spans="1:4" ht="31.5" x14ac:dyDescent="0.25">
      <c r="A54" s="3"/>
      <c r="B54" s="28" t="s">
        <v>3</v>
      </c>
      <c r="C54" s="28" t="s">
        <v>19</v>
      </c>
    </row>
    <row r="55" spans="1:4" x14ac:dyDescent="0.25">
      <c r="A55" s="25" t="s">
        <v>2</v>
      </c>
      <c r="B55" s="29">
        <f>SUM(B56:B59)</f>
        <v>415560</v>
      </c>
      <c r="C55" s="13"/>
    </row>
    <row r="56" spans="1:4" x14ac:dyDescent="0.25">
      <c r="A56" s="17" t="s">
        <v>1</v>
      </c>
      <c r="B56" s="30">
        <v>44806</v>
      </c>
      <c r="C56" s="10">
        <v>5.0742200000000004</v>
      </c>
    </row>
    <row r="57" spans="1:4" x14ac:dyDescent="0.25">
      <c r="A57" s="17" t="s">
        <v>0</v>
      </c>
      <c r="B57" s="30">
        <v>72777</v>
      </c>
      <c r="C57" s="10">
        <v>3.93703</v>
      </c>
    </row>
    <row r="58" spans="1:4" x14ac:dyDescent="0.25">
      <c r="A58" s="17" t="s">
        <v>10</v>
      </c>
      <c r="B58" s="30">
        <v>24562</v>
      </c>
      <c r="C58" s="10">
        <v>1.54331</v>
      </c>
    </row>
    <row r="59" spans="1:4" x14ac:dyDescent="0.25">
      <c r="A59" s="17" t="s">
        <v>22</v>
      </c>
      <c r="B59" s="30">
        <v>273415</v>
      </c>
      <c r="C59" s="10">
        <v>1.54331</v>
      </c>
    </row>
    <row r="60" spans="1:4" x14ac:dyDescent="0.25">
      <c r="A60" s="17"/>
      <c r="B60" s="12"/>
      <c r="C60" s="10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B64+B65</f>
        <v>168519</v>
      </c>
      <c r="C63" s="39"/>
    </row>
    <row r="64" spans="1:4" x14ac:dyDescent="0.25">
      <c r="A64" s="17" t="s">
        <v>0</v>
      </c>
      <c r="B64" s="38">
        <v>167756</v>
      </c>
      <c r="C64" s="14">
        <v>3.93703</v>
      </c>
      <c r="D64" s="4"/>
    </row>
    <row r="65" spans="1:4" x14ac:dyDescent="0.25">
      <c r="A65" s="17" t="s">
        <v>1</v>
      </c>
      <c r="B65" s="38">
        <v>763</v>
      </c>
      <c r="C65" s="14">
        <v>5.0742200000000004</v>
      </c>
      <c r="D65" s="37"/>
    </row>
    <row r="66" spans="1:4" x14ac:dyDescent="0.25">
      <c r="D66" s="4"/>
    </row>
  </sheetData>
  <pageMargins left="0.7" right="0.7" top="0.75" bottom="0.75" header="0.3" footer="0.3"/>
  <pageSetup paperSize="9" scale="33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25" zoomScale="90" zoomScaleNormal="90" workbookViewId="0">
      <selection activeCell="B34" sqref="B34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408207</v>
      </c>
      <c r="C10" s="15"/>
    </row>
    <row r="11" spans="1:4" s="7" customFormat="1" ht="18" customHeight="1" x14ac:dyDescent="0.25">
      <c r="A11" s="11" t="s">
        <v>29</v>
      </c>
      <c r="B11" s="30">
        <v>4651</v>
      </c>
      <c r="C11" s="10">
        <v>4.43</v>
      </c>
      <c r="D11" s="34"/>
    </row>
    <row r="12" spans="1:4" s="7" customFormat="1" ht="18" customHeight="1" x14ac:dyDescent="0.25">
      <c r="A12" s="11" t="s">
        <v>30</v>
      </c>
      <c r="B12" s="30">
        <v>22333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3693</v>
      </c>
      <c r="C13" s="10">
        <v>5.3109639859</v>
      </c>
      <c r="D13" s="34"/>
    </row>
    <row r="14" spans="1:4" s="7" customFormat="1" x14ac:dyDescent="0.25">
      <c r="A14" s="40" t="s">
        <v>27</v>
      </c>
      <c r="B14" s="30">
        <v>150322</v>
      </c>
      <c r="C14" s="10">
        <v>7.8738700000000001</v>
      </c>
      <c r="D14" s="34"/>
    </row>
    <row r="15" spans="1:4" s="7" customFormat="1" x14ac:dyDescent="0.25">
      <c r="A15" s="11" t="s">
        <v>28</v>
      </c>
      <c r="B15" s="30">
        <v>77318</v>
      </c>
      <c r="C15" s="10">
        <v>9.0110600000000005</v>
      </c>
      <c r="D15" s="34"/>
    </row>
    <row r="16" spans="1:4" s="7" customFormat="1" x14ac:dyDescent="0.25">
      <c r="A16" s="11" t="s">
        <v>24</v>
      </c>
      <c r="B16" s="30">
        <v>5398</v>
      </c>
      <c r="C16" s="10">
        <v>7.3855576138999997</v>
      </c>
      <c r="D16" s="34"/>
    </row>
    <row r="17" spans="1:4" s="7" customFormat="1" x14ac:dyDescent="0.25">
      <c r="A17" s="11" t="s">
        <v>25</v>
      </c>
      <c r="B17" s="30">
        <v>144492</v>
      </c>
      <c r="C17" s="10">
        <v>7.3918090274999999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178106</v>
      </c>
      <c r="C25" s="13"/>
    </row>
    <row r="26" spans="1:4" s="9" customFormat="1" x14ac:dyDescent="0.25">
      <c r="A26" s="11" t="s">
        <v>20</v>
      </c>
      <c r="B26" s="30">
        <v>176891</v>
      </c>
      <c r="C26" s="10">
        <v>3.9368400000000001</v>
      </c>
    </row>
    <row r="27" spans="1:4" s="7" customFormat="1" x14ac:dyDescent="0.25">
      <c r="A27" s="11" t="s">
        <v>21</v>
      </c>
      <c r="B27" s="30">
        <v>1215</v>
      </c>
      <c r="C27" s="10">
        <v>3.9368400000000001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B34+B35+B38+B39+B40</f>
        <v>321447</v>
      </c>
      <c r="C33" s="15"/>
    </row>
    <row r="34" spans="1:5" ht="17.25" customHeight="1" x14ac:dyDescent="0.25">
      <c r="A34" s="17" t="s">
        <v>29</v>
      </c>
      <c r="B34" s="30">
        <v>37102</v>
      </c>
      <c r="C34" s="10">
        <v>4.43</v>
      </c>
    </row>
    <row r="35" spans="1:5" ht="17.25" customHeight="1" x14ac:dyDescent="0.25">
      <c r="A35" s="17" t="s">
        <v>30</v>
      </c>
      <c r="B35" s="30">
        <v>177650</v>
      </c>
      <c r="C35" s="10">
        <v>4.43</v>
      </c>
    </row>
    <row r="36" spans="1:5" ht="33" customHeight="1" x14ac:dyDescent="0.25">
      <c r="A36" s="17" t="s">
        <v>31</v>
      </c>
      <c r="B36" s="30">
        <v>37102</v>
      </c>
      <c r="C36" s="10">
        <v>-1.54331</v>
      </c>
    </row>
    <row r="37" spans="1:5" ht="33" customHeight="1" x14ac:dyDescent="0.25">
      <c r="A37" s="17" t="s">
        <v>32</v>
      </c>
      <c r="B37" s="30">
        <v>177650</v>
      </c>
      <c r="C37" s="10">
        <v>-1.54331</v>
      </c>
    </row>
    <row r="38" spans="1:5" ht="17.25" customHeight="1" x14ac:dyDescent="0.25">
      <c r="A38" s="17" t="s">
        <v>21</v>
      </c>
      <c r="B38" s="30">
        <v>37137</v>
      </c>
      <c r="C38" s="10">
        <v>3.4349400000000001</v>
      </c>
    </row>
    <row r="39" spans="1:5" ht="17.25" customHeight="1" x14ac:dyDescent="0.25">
      <c r="A39" s="17" t="s">
        <v>20</v>
      </c>
      <c r="B39" s="30">
        <v>71048</v>
      </c>
      <c r="C39" s="10">
        <v>3.4349400000000001</v>
      </c>
    </row>
    <row r="40" spans="1:5" ht="17.25" customHeight="1" x14ac:dyDescent="0.25">
      <c r="A40" s="17" t="s">
        <v>44</v>
      </c>
      <c r="B40" s="30">
        <v>-1490</v>
      </c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6246</v>
      </c>
      <c r="C47" s="33"/>
    </row>
    <row r="48" spans="1:5" x14ac:dyDescent="0.25">
      <c r="A48" s="17" t="s">
        <v>1</v>
      </c>
      <c r="B48" s="30">
        <v>6246</v>
      </c>
      <c r="C48" s="10">
        <v>8.5091599999999996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1" t="s">
        <v>4</v>
      </c>
      <c r="B51" s="6"/>
      <c r="C51" s="6"/>
    </row>
    <row r="52" spans="1:4" x14ac:dyDescent="0.25">
      <c r="A52" s="1" t="s">
        <v>41</v>
      </c>
      <c r="B52" s="6"/>
      <c r="C52" s="6"/>
    </row>
    <row r="53" spans="1:4" x14ac:dyDescent="0.25">
      <c r="A53" s="1"/>
      <c r="B53" s="22"/>
      <c r="C53" s="22"/>
    </row>
    <row r="54" spans="1:4" ht="31.5" x14ac:dyDescent="0.25">
      <c r="A54" s="3"/>
      <c r="B54" s="28" t="s">
        <v>3</v>
      </c>
      <c r="C54" s="28" t="s">
        <v>19</v>
      </c>
    </row>
    <row r="55" spans="1:4" ht="31.5" x14ac:dyDescent="0.25">
      <c r="A55" s="24" t="s">
        <v>8</v>
      </c>
      <c r="B55" s="29">
        <f>B56</f>
        <v>1483</v>
      </c>
      <c r="C55" s="33"/>
    </row>
    <row r="56" spans="1:4" x14ac:dyDescent="0.25">
      <c r="A56" s="17" t="s">
        <v>42</v>
      </c>
      <c r="B56" s="30">
        <v>1483</v>
      </c>
      <c r="C56" s="10">
        <v>2.348213082</v>
      </c>
    </row>
    <row r="57" spans="1:4" x14ac:dyDescent="0.25">
      <c r="A57" s="17" t="s">
        <v>43</v>
      </c>
      <c r="B57" s="30">
        <v>2</v>
      </c>
      <c r="C57" s="10">
        <v>862.98807999999997</v>
      </c>
    </row>
    <row r="58" spans="1:4" x14ac:dyDescent="0.25">
      <c r="A58" s="21"/>
      <c r="B58" s="21"/>
      <c r="C58" s="21"/>
    </row>
    <row r="59" spans="1:4" x14ac:dyDescent="0.25">
      <c r="A59" s="26" t="s">
        <v>7</v>
      </c>
      <c r="B59" s="21"/>
      <c r="C59" s="21"/>
    </row>
    <row r="60" spans="1:4" x14ac:dyDescent="0.25">
      <c r="A60" s="26" t="s">
        <v>9</v>
      </c>
      <c r="B60" s="21"/>
      <c r="C60" s="21"/>
    </row>
    <row r="61" spans="1:4" x14ac:dyDescent="0.25">
      <c r="A61" s="26"/>
      <c r="B61" s="21"/>
      <c r="C61" s="21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SUM(B64:B69)</f>
        <v>322930</v>
      </c>
      <c r="C63" s="13"/>
    </row>
    <row r="64" spans="1:4" x14ac:dyDescent="0.25">
      <c r="A64" s="17" t="s">
        <v>1</v>
      </c>
      <c r="B64" s="30">
        <v>37137</v>
      </c>
      <c r="C64" s="10">
        <v>5.0742200000000004</v>
      </c>
      <c r="D64" s="4"/>
    </row>
    <row r="65" spans="1:4" x14ac:dyDescent="0.25">
      <c r="A65" s="17" t="s">
        <v>0</v>
      </c>
      <c r="B65" s="30">
        <v>71048</v>
      </c>
      <c r="C65" s="10">
        <v>3.93703</v>
      </c>
      <c r="D65" s="37"/>
    </row>
    <row r="66" spans="1:4" x14ac:dyDescent="0.25">
      <c r="A66" s="17" t="s">
        <v>10</v>
      </c>
      <c r="B66" s="30">
        <v>37102</v>
      </c>
      <c r="C66" s="10">
        <v>1.54331</v>
      </c>
      <c r="D66" s="4"/>
    </row>
    <row r="67" spans="1:4" x14ac:dyDescent="0.25">
      <c r="A67" s="47" t="s">
        <v>45</v>
      </c>
      <c r="B67" s="51">
        <v>177650</v>
      </c>
      <c r="C67" s="10">
        <v>1.54331</v>
      </c>
    </row>
    <row r="68" spans="1:4" x14ac:dyDescent="0.25">
      <c r="A68" s="47" t="str">
        <f>A40</f>
        <v>Корректировка за период с мая 2023г. по сентябрь 2023г.</v>
      </c>
      <c r="B68" s="52">
        <v>-1490</v>
      </c>
      <c r="C68" s="50">
        <v>1.54331</v>
      </c>
    </row>
    <row r="69" spans="1:4" x14ac:dyDescent="0.25">
      <c r="A69" s="47" t="s">
        <v>39</v>
      </c>
      <c r="B69" s="52">
        <v>1483</v>
      </c>
      <c r="C69" s="50">
        <v>0.53500999999999999</v>
      </c>
    </row>
    <row r="70" spans="1:4" x14ac:dyDescent="0.25">
      <c r="A70" s="48" t="s">
        <v>40</v>
      </c>
      <c r="B70" s="49">
        <v>2</v>
      </c>
      <c r="C70" s="49">
        <v>1440.8197299999999</v>
      </c>
    </row>
    <row r="71" spans="1:4" x14ac:dyDescent="0.25">
      <c r="A71" s="21"/>
      <c r="B71" s="21"/>
      <c r="C71" s="21"/>
    </row>
    <row r="72" spans="1:4" ht="31.5" x14ac:dyDescent="0.25">
      <c r="A72" s="3"/>
      <c r="B72" s="28" t="s">
        <v>3</v>
      </c>
      <c r="C72" s="28" t="s">
        <v>19</v>
      </c>
    </row>
    <row r="73" spans="1:4" x14ac:dyDescent="0.25">
      <c r="A73" s="53" t="s">
        <v>2</v>
      </c>
      <c r="B73" s="54">
        <f>B74+B75</f>
        <v>178106</v>
      </c>
      <c r="C73" s="55"/>
    </row>
    <row r="74" spans="1:4" x14ac:dyDescent="0.25">
      <c r="A74" s="17" t="s">
        <v>0</v>
      </c>
      <c r="B74" s="38">
        <v>176891</v>
      </c>
      <c r="C74" s="14">
        <v>3.93703</v>
      </c>
    </row>
    <row r="75" spans="1:4" x14ac:dyDescent="0.25">
      <c r="A75" s="17" t="s">
        <v>1</v>
      </c>
      <c r="B75" s="38">
        <v>1215</v>
      </c>
      <c r="C75" s="14">
        <v>5.0742200000000004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6" zoomScale="90" zoomScaleNormal="90" workbookViewId="0">
      <selection activeCell="G42" sqref="G42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400039</v>
      </c>
      <c r="C10" s="15"/>
    </row>
    <row r="11" spans="1:4" s="7" customFormat="1" ht="18" customHeight="1" x14ac:dyDescent="0.25">
      <c r="A11" s="11" t="s">
        <v>29</v>
      </c>
      <c r="B11" s="30">
        <v>3742</v>
      </c>
      <c r="C11" s="10">
        <v>4.43</v>
      </c>
      <c r="D11" s="34"/>
    </row>
    <row r="12" spans="1:4" s="7" customFormat="1" ht="18" customHeight="1" x14ac:dyDescent="0.25">
      <c r="A12" s="11" t="s">
        <v>30</v>
      </c>
      <c r="B12" s="30">
        <v>21373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4329</v>
      </c>
      <c r="C13" s="10">
        <v>5.3967036266999999</v>
      </c>
      <c r="D13" s="34"/>
    </row>
    <row r="14" spans="1:4" s="7" customFormat="1" x14ac:dyDescent="0.25">
      <c r="A14" s="40" t="s">
        <v>27</v>
      </c>
      <c r="B14" s="30">
        <v>148238</v>
      </c>
      <c r="C14" s="10">
        <v>7.9629500000000002</v>
      </c>
      <c r="D14" s="34"/>
    </row>
    <row r="15" spans="1:4" s="7" customFormat="1" x14ac:dyDescent="0.25">
      <c r="A15" s="11" t="s">
        <v>28</v>
      </c>
      <c r="B15" s="30">
        <v>76954</v>
      </c>
      <c r="C15" s="10">
        <v>9.1001399999999997</v>
      </c>
      <c r="D15" s="34"/>
    </row>
    <row r="16" spans="1:4" s="7" customFormat="1" x14ac:dyDescent="0.25">
      <c r="A16" s="11" t="s">
        <v>24</v>
      </c>
      <c r="B16" s="30">
        <v>5258</v>
      </c>
      <c r="C16" s="10">
        <v>7.4582122479999997</v>
      </c>
      <c r="D16" s="34"/>
    </row>
    <row r="17" spans="1:4" s="7" customFormat="1" x14ac:dyDescent="0.25">
      <c r="A17" s="11" t="s">
        <v>25</v>
      </c>
      <c r="B17" s="30">
        <v>140145</v>
      </c>
      <c r="C17" s="10">
        <v>7.4728658174999998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186224</v>
      </c>
      <c r="C25" s="13"/>
    </row>
    <row r="26" spans="1:4" s="9" customFormat="1" x14ac:dyDescent="0.25">
      <c r="A26" s="11" t="s">
        <v>20</v>
      </c>
      <c r="B26" s="30">
        <v>185397</v>
      </c>
      <c r="C26" s="10">
        <v>4.0259200000000002</v>
      </c>
    </row>
    <row r="27" spans="1:4" s="7" customFormat="1" x14ac:dyDescent="0.25">
      <c r="A27" s="11" t="s">
        <v>21</v>
      </c>
      <c r="B27" s="30">
        <v>827</v>
      </c>
      <c r="C27" s="10">
        <f>C26</f>
        <v>4.0259200000000002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4" ht="31.5" x14ac:dyDescent="0.25">
      <c r="A33" s="24" t="s">
        <v>8</v>
      </c>
      <c r="B33" s="15">
        <f>B34+B35+B38+B39</f>
        <v>336312</v>
      </c>
      <c r="C33" s="15"/>
    </row>
    <row r="34" spans="1:4" ht="17.25" customHeight="1" x14ac:dyDescent="0.25">
      <c r="A34" s="17" t="s">
        <v>29</v>
      </c>
      <c r="B34" s="30">
        <v>37802</v>
      </c>
      <c r="C34" s="10">
        <v>4.43</v>
      </c>
    </row>
    <row r="35" spans="1:4" ht="17.25" customHeight="1" x14ac:dyDescent="0.25">
      <c r="A35" s="17" t="s">
        <v>30</v>
      </c>
      <c r="B35" s="30">
        <v>181840</v>
      </c>
      <c r="C35" s="10">
        <v>4.43</v>
      </c>
    </row>
    <row r="36" spans="1:4" ht="33" customHeight="1" x14ac:dyDescent="0.25">
      <c r="A36" s="17" t="s">
        <v>31</v>
      </c>
      <c r="B36" s="30">
        <v>37802</v>
      </c>
      <c r="C36" s="10">
        <v>-1.54331</v>
      </c>
    </row>
    <row r="37" spans="1:4" ht="33" customHeight="1" x14ac:dyDescent="0.25">
      <c r="A37" s="17" t="s">
        <v>32</v>
      </c>
      <c r="B37" s="30">
        <v>181840</v>
      </c>
      <c r="C37" s="10">
        <v>-1.54331</v>
      </c>
    </row>
    <row r="38" spans="1:4" ht="17.25" customHeight="1" x14ac:dyDescent="0.25">
      <c r="A38" s="17" t="s">
        <v>21</v>
      </c>
      <c r="B38" s="30">
        <v>45585</v>
      </c>
      <c r="C38" s="10">
        <v>3.5507200000000001</v>
      </c>
    </row>
    <row r="39" spans="1:4" ht="17.25" customHeight="1" x14ac:dyDescent="0.25">
      <c r="A39" s="17" t="s">
        <v>20</v>
      </c>
      <c r="B39" s="30">
        <v>71085</v>
      </c>
      <c r="C39" s="10">
        <v>3.5507200000000001</v>
      </c>
    </row>
    <row r="40" spans="1:4" ht="17.25" customHeight="1" x14ac:dyDescent="0.25">
      <c r="A40" s="17"/>
      <c r="B40" s="30"/>
      <c r="C40" s="10"/>
    </row>
    <row r="41" spans="1:4" ht="17.25" customHeight="1" x14ac:dyDescent="0.25">
      <c r="A41" s="17"/>
      <c r="B41" s="30"/>
      <c r="C41" s="10"/>
    </row>
    <row r="42" spans="1:4" x14ac:dyDescent="0.25">
      <c r="A42" s="21"/>
      <c r="B42" s="21"/>
      <c r="C42" s="21"/>
    </row>
    <row r="43" spans="1:4" x14ac:dyDescent="0.25">
      <c r="A43" s="1" t="s">
        <v>4</v>
      </c>
      <c r="B43" s="6"/>
      <c r="C43" s="6"/>
      <c r="D43" s="4"/>
    </row>
    <row r="44" spans="1:4" x14ac:dyDescent="0.25">
      <c r="A44" s="1" t="s">
        <v>15</v>
      </c>
      <c r="B44" s="6"/>
      <c r="C44" s="6"/>
      <c r="D44" s="4"/>
    </row>
    <row r="45" spans="1:4" x14ac:dyDescent="0.25">
      <c r="A45" s="1"/>
      <c r="B45" s="22"/>
      <c r="C45" s="22"/>
    </row>
    <row r="46" spans="1:4" ht="31.5" x14ac:dyDescent="0.25">
      <c r="A46" s="3"/>
      <c r="B46" s="28" t="s">
        <v>3</v>
      </c>
      <c r="C46" s="28" t="s">
        <v>19</v>
      </c>
    </row>
    <row r="47" spans="1:4" ht="31.5" x14ac:dyDescent="0.25">
      <c r="A47" s="24" t="s">
        <v>8</v>
      </c>
      <c r="B47" s="29">
        <f>SUM(B48:B49)</f>
        <v>6402</v>
      </c>
      <c r="C47" s="33"/>
    </row>
    <row r="48" spans="1:4" x14ac:dyDescent="0.25">
      <c r="A48" s="17" t="s">
        <v>1</v>
      </c>
      <c r="B48" s="30">
        <v>6402</v>
      </c>
      <c r="C48" s="10">
        <v>8.6249400000000005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1" t="s">
        <v>4</v>
      </c>
      <c r="B51" s="6"/>
      <c r="C51" s="6"/>
    </row>
    <row r="52" spans="1:4" x14ac:dyDescent="0.25">
      <c r="A52" s="1" t="s">
        <v>41</v>
      </c>
      <c r="B52" s="6"/>
      <c r="C52" s="6"/>
    </row>
    <row r="53" spans="1:4" x14ac:dyDescent="0.25">
      <c r="A53" s="1"/>
      <c r="B53" s="22"/>
      <c r="C53" s="22"/>
    </row>
    <row r="54" spans="1:4" ht="31.5" x14ac:dyDescent="0.25">
      <c r="A54" s="3"/>
      <c r="B54" s="28" t="s">
        <v>3</v>
      </c>
      <c r="C54" s="28" t="s">
        <v>19</v>
      </c>
    </row>
    <row r="55" spans="1:4" ht="31.5" x14ac:dyDescent="0.25">
      <c r="A55" s="24" t="s">
        <v>8</v>
      </c>
      <c r="B55" s="29">
        <f>B56</f>
        <v>1311</v>
      </c>
      <c r="C55" s="33"/>
    </row>
    <row r="56" spans="1:4" x14ac:dyDescent="0.25">
      <c r="A56" s="17" t="s">
        <v>42</v>
      </c>
      <c r="B56" s="30">
        <v>1311</v>
      </c>
      <c r="C56" s="10">
        <v>2.300755149</v>
      </c>
    </row>
    <row r="57" spans="1:4" x14ac:dyDescent="0.25">
      <c r="A57" s="17" t="s">
        <v>43</v>
      </c>
      <c r="B57" s="30">
        <v>2</v>
      </c>
      <c r="C57" s="10">
        <v>880.87657999999999</v>
      </c>
    </row>
    <row r="58" spans="1:4" x14ac:dyDescent="0.25">
      <c r="A58" s="21"/>
      <c r="B58" s="21"/>
      <c r="C58" s="21"/>
    </row>
    <row r="59" spans="1:4" x14ac:dyDescent="0.25">
      <c r="A59" s="26" t="s">
        <v>7</v>
      </c>
      <c r="B59" s="21"/>
      <c r="C59" s="21"/>
    </row>
    <row r="60" spans="1:4" x14ac:dyDescent="0.25">
      <c r="A60" s="26" t="s">
        <v>9</v>
      </c>
      <c r="B60" s="21"/>
      <c r="C60" s="21"/>
    </row>
    <row r="61" spans="1:4" x14ac:dyDescent="0.25">
      <c r="A61" s="26"/>
      <c r="B61" s="21"/>
      <c r="C61" s="21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SUM(B64:B68)</f>
        <v>337586</v>
      </c>
      <c r="C63" s="13"/>
    </row>
    <row r="64" spans="1:4" x14ac:dyDescent="0.25">
      <c r="A64" s="17" t="s">
        <v>1</v>
      </c>
      <c r="B64" s="30">
        <v>45585</v>
      </c>
      <c r="C64" s="10">
        <v>5.0742200000000004</v>
      </c>
      <c r="D64" s="4"/>
    </row>
    <row r="65" spans="1:4" x14ac:dyDescent="0.25">
      <c r="A65" s="17" t="s">
        <v>0</v>
      </c>
      <c r="B65" s="30">
        <v>71048</v>
      </c>
      <c r="C65" s="10">
        <v>3.93703</v>
      </c>
      <c r="D65" s="37"/>
    </row>
    <row r="66" spans="1:4" x14ac:dyDescent="0.25">
      <c r="A66" s="17" t="s">
        <v>10</v>
      </c>
      <c r="B66" s="30">
        <v>37802</v>
      </c>
      <c r="C66" s="10">
        <v>1.54331</v>
      </c>
      <c r="D66" s="4"/>
    </row>
    <row r="67" spans="1:4" x14ac:dyDescent="0.25">
      <c r="A67" s="47" t="s">
        <v>22</v>
      </c>
      <c r="B67" s="51">
        <v>181840</v>
      </c>
      <c r="C67" s="10">
        <v>1.54331</v>
      </c>
    </row>
    <row r="68" spans="1:4" x14ac:dyDescent="0.25">
      <c r="A68" s="47" t="s">
        <v>39</v>
      </c>
      <c r="B68" s="52">
        <v>1311</v>
      </c>
      <c r="C68" s="50">
        <v>0.53500999999999999</v>
      </c>
    </row>
    <row r="69" spans="1:4" x14ac:dyDescent="0.25">
      <c r="A69" s="48" t="s">
        <v>40</v>
      </c>
      <c r="B69" s="49">
        <v>2</v>
      </c>
      <c r="C69" s="49">
        <v>1440.8197299999999</v>
      </c>
    </row>
    <row r="70" spans="1:4" x14ac:dyDescent="0.25">
      <c r="A70" s="21"/>
      <c r="B70" s="21"/>
      <c r="C70" s="21"/>
    </row>
    <row r="71" spans="1:4" ht="31.5" x14ac:dyDescent="0.25">
      <c r="A71" s="3"/>
      <c r="B71" s="28" t="s">
        <v>3</v>
      </c>
      <c r="C71" s="28" t="s">
        <v>19</v>
      </c>
    </row>
    <row r="72" spans="1:4" x14ac:dyDescent="0.25">
      <c r="A72" s="53" t="s">
        <v>2</v>
      </c>
      <c r="B72" s="54">
        <f>B73+B74</f>
        <v>186224</v>
      </c>
      <c r="C72" s="55"/>
    </row>
    <row r="73" spans="1:4" x14ac:dyDescent="0.25">
      <c r="A73" s="17" t="s">
        <v>0</v>
      </c>
      <c r="B73" s="38">
        <v>185397</v>
      </c>
      <c r="C73" s="14">
        <v>3.93703</v>
      </c>
    </row>
    <row r="74" spans="1:4" x14ac:dyDescent="0.25">
      <c r="A74" s="17" t="s">
        <v>1</v>
      </c>
      <c r="B74" s="38">
        <v>827</v>
      </c>
      <c r="C74" s="14">
        <v>5.0742200000000004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A4" zoomScale="90" zoomScaleNormal="90" workbookViewId="0">
      <selection activeCell="B34" sqref="B34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436286</v>
      </c>
      <c r="C10" s="15"/>
    </row>
    <row r="11" spans="1:4" s="7" customFormat="1" ht="18" customHeight="1" x14ac:dyDescent="0.25">
      <c r="A11" s="11" t="s">
        <v>29</v>
      </c>
      <c r="B11" s="30">
        <v>4707</v>
      </c>
      <c r="C11" s="10">
        <v>4.43</v>
      </c>
      <c r="D11" s="34"/>
    </row>
    <row r="12" spans="1:4" s="7" customFormat="1" ht="18" customHeight="1" x14ac:dyDescent="0.25">
      <c r="A12" s="11" t="s">
        <v>30</v>
      </c>
      <c r="B12" s="30">
        <v>27683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5230</v>
      </c>
      <c r="C13" s="10">
        <v>5.0577036329</v>
      </c>
      <c r="D13" s="34"/>
    </row>
    <row r="14" spans="1:4" s="7" customFormat="1" x14ac:dyDescent="0.25">
      <c r="A14" s="40" t="s">
        <v>27</v>
      </c>
      <c r="B14" s="30">
        <v>171829</v>
      </c>
      <c r="C14" s="10">
        <v>7.7537599999999998</v>
      </c>
      <c r="D14" s="34"/>
    </row>
    <row r="15" spans="1:4" s="7" customFormat="1" x14ac:dyDescent="0.25">
      <c r="A15" s="11" t="s">
        <v>28</v>
      </c>
      <c r="B15" s="30">
        <v>72925</v>
      </c>
      <c r="C15" s="10">
        <v>8.8909500000000001</v>
      </c>
      <c r="D15" s="34"/>
    </row>
    <row r="16" spans="1:4" s="7" customFormat="1" x14ac:dyDescent="0.25">
      <c r="A16" s="11" t="s">
        <v>24</v>
      </c>
      <c r="B16" s="30">
        <v>5358</v>
      </c>
      <c r="C16" s="10">
        <v>7.2528872713999997</v>
      </c>
      <c r="D16" s="34"/>
    </row>
    <row r="17" spans="1:4" s="7" customFormat="1" x14ac:dyDescent="0.25">
      <c r="A17" s="11" t="s">
        <v>25</v>
      </c>
      <c r="B17" s="30">
        <v>148554</v>
      </c>
      <c r="C17" s="10">
        <v>7.0728347941000003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196027</v>
      </c>
      <c r="C25" s="13"/>
    </row>
    <row r="26" spans="1:4" s="9" customFormat="1" x14ac:dyDescent="0.25">
      <c r="A26" s="11" t="s">
        <v>20</v>
      </c>
      <c r="B26" s="30">
        <v>195084</v>
      </c>
      <c r="C26" s="10">
        <v>3.8167300000000002</v>
      </c>
    </row>
    <row r="27" spans="1:4" s="7" customFormat="1" x14ac:dyDescent="0.25">
      <c r="A27" s="11" t="s">
        <v>21</v>
      </c>
      <c r="B27" s="30">
        <v>943</v>
      </c>
      <c r="C27" s="10">
        <f>C26</f>
        <v>3.8167300000000002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4" ht="31.5" x14ac:dyDescent="0.25">
      <c r="A33" s="24" t="s">
        <v>8</v>
      </c>
      <c r="B33" s="15">
        <f>B34+B35+B38+B39</f>
        <v>346759</v>
      </c>
      <c r="C33" s="56"/>
    </row>
    <row r="34" spans="1:4" ht="17.25" customHeight="1" x14ac:dyDescent="0.25">
      <c r="A34" s="17" t="s">
        <v>29</v>
      </c>
      <c r="B34" s="38">
        <v>43927</v>
      </c>
      <c r="C34" s="58">
        <v>4.43</v>
      </c>
    </row>
    <row r="35" spans="1:4" ht="17.25" customHeight="1" x14ac:dyDescent="0.25">
      <c r="A35" s="17" t="s">
        <v>30</v>
      </c>
      <c r="B35" s="38">
        <v>178927</v>
      </c>
      <c r="C35" s="58">
        <v>4.43</v>
      </c>
    </row>
    <row r="36" spans="1:4" ht="33" customHeight="1" x14ac:dyDescent="0.25">
      <c r="A36" s="17" t="s">
        <v>31</v>
      </c>
      <c r="B36" s="38">
        <v>43927</v>
      </c>
      <c r="C36" s="59">
        <v>-1.54331</v>
      </c>
    </row>
    <row r="37" spans="1:4" ht="33" customHeight="1" x14ac:dyDescent="0.25">
      <c r="A37" s="17" t="s">
        <v>32</v>
      </c>
      <c r="B37" s="38">
        <v>178927</v>
      </c>
      <c r="C37" s="59">
        <v>-1.54331</v>
      </c>
    </row>
    <row r="38" spans="1:4" ht="17.25" customHeight="1" x14ac:dyDescent="0.25">
      <c r="A38" s="17" t="s">
        <v>21</v>
      </c>
      <c r="B38" s="38">
        <f>51211+216</f>
        <v>51427</v>
      </c>
      <c r="C38" s="58">
        <v>3.3841999999999999</v>
      </c>
    </row>
    <row r="39" spans="1:4" ht="17.25" customHeight="1" x14ac:dyDescent="0.25">
      <c r="A39" s="17" t="s">
        <v>20</v>
      </c>
      <c r="B39" s="38">
        <v>72478</v>
      </c>
      <c r="C39" s="58">
        <v>3.3841999999999999</v>
      </c>
    </row>
    <row r="40" spans="1:4" ht="17.25" customHeight="1" x14ac:dyDescent="0.25">
      <c r="A40" s="17"/>
      <c r="B40" s="30"/>
      <c r="C40" s="57"/>
    </row>
    <row r="41" spans="1:4" ht="17.25" customHeight="1" x14ac:dyDescent="0.25">
      <c r="A41" s="17"/>
      <c r="B41" s="30"/>
      <c r="C41" s="10"/>
    </row>
    <row r="42" spans="1:4" x14ac:dyDescent="0.25">
      <c r="A42" s="21"/>
      <c r="B42" s="21"/>
      <c r="C42" s="21"/>
    </row>
    <row r="43" spans="1:4" x14ac:dyDescent="0.25">
      <c r="A43" s="1" t="s">
        <v>4</v>
      </c>
      <c r="B43" s="6"/>
      <c r="C43" s="6"/>
      <c r="D43" s="4"/>
    </row>
    <row r="44" spans="1:4" x14ac:dyDescent="0.25">
      <c r="A44" s="1" t="s">
        <v>15</v>
      </c>
      <c r="B44" s="6"/>
      <c r="C44" s="6"/>
      <c r="D44" s="4"/>
    </row>
    <row r="45" spans="1:4" x14ac:dyDescent="0.25">
      <c r="A45" s="1"/>
      <c r="B45" s="22"/>
      <c r="C45" s="22"/>
    </row>
    <row r="46" spans="1:4" ht="31.5" x14ac:dyDescent="0.25">
      <c r="A46" s="3"/>
      <c r="B46" s="28" t="s">
        <v>3</v>
      </c>
      <c r="C46" s="28" t="s">
        <v>19</v>
      </c>
    </row>
    <row r="47" spans="1:4" ht="31.5" x14ac:dyDescent="0.25">
      <c r="A47" s="24" t="s">
        <v>8</v>
      </c>
      <c r="B47" s="29">
        <f>SUM(B48:B49)</f>
        <v>5801</v>
      </c>
      <c r="C47" s="33"/>
    </row>
    <row r="48" spans="1:4" x14ac:dyDescent="0.25">
      <c r="A48" s="17" t="s">
        <v>1</v>
      </c>
      <c r="B48" s="30">
        <v>5801</v>
      </c>
      <c r="C48" s="10">
        <v>8.4584200000000003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1" t="s">
        <v>4</v>
      </c>
      <c r="B51" s="6"/>
      <c r="C51" s="6"/>
    </row>
    <row r="52" spans="1:4" x14ac:dyDescent="0.25">
      <c r="A52" s="1" t="s">
        <v>41</v>
      </c>
      <c r="B52" s="6"/>
      <c r="C52" s="6"/>
    </row>
    <row r="53" spans="1:4" x14ac:dyDescent="0.25">
      <c r="A53" s="1"/>
      <c r="B53" s="22"/>
      <c r="C53" s="22"/>
    </row>
    <row r="54" spans="1:4" ht="31.5" x14ac:dyDescent="0.25">
      <c r="A54" s="3"/>
      <c r="B54" s="28" t="s">
        <v>3</v>
      </c>
      <c r="C54" s="28" t="s">
        <v>19</v>
      </c>
    </row>
    <row r="55" spans="1:4" ht="31.5" x14ac:dyDescent="0.25">
      <c r="A55" s="24" t="s">
        <v>8</v>
      </c>
      <c r="B55" s="29">
        <f>B56</f>
        <v>1347</v>
      </c>
      <c r="C55" s="33"/>
    </row>
    <row r="56" spans="1:4" x14ac:dyDescent="0.25">
      <c r="A56" s="17" t="s">
        <v>42</v>
      </c>
      <c r="B56" s="30">
        <v>1347</v>
      </c>
      <c r="C56" s="10">
        <v>2.305939124</v>
      </c>
    </row>
    <row r="57" spans="1:4" x14ac:dyDescent="0.25">
      <c r="A57" s="17" t="s">
        <v>43</v>
      </c>
      <c r="B57" s="30">
        <v>2</v>
      </c>
      <c r="C57" s="10">
        <v>781.84479999999996</v>
      </c>
    </row>
    <row r="58" spans="1:4" x14ac:dyDescent="0.25">
      <c r="A58" s="21"/>
      <c r="B58" s="21"/>
      <c r="C58" s="21"/>
    </row>
    <row r="59" spans="1:4" x14ac:dyDescent="0.25">
      <c r="A59" s="26" t="s">
        <v>7</v>
      </c>
      <c r="B59" s="21"/>
      <c r="C59" s="21"/>
    </row>
    <row r="60" spans="1:4" x14ac:dyDescent="0.25">
      <c r="A60" s="26" t="s">
        <v>9</v>
      </c>
      <c r="B60" s="21"/>
      <c r="C60" s="21"/>
    </row>
    <row r="61" spans="1:4" x14ac:dyDescent="0.25">
      <c r="A61" s="26"/>
      <c r="B61" s="21"/>
      <c r="C61" s="21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SUM(B64:B68)</f>
        <v>348106</v>
      </c>
      <c r="C63" s="13"/>
    </row>
    <row r="64" spans="1:4" x14ac:dyDescent="0.25">
      <c r="A64" s="17" t="s">
        <v>1</v>
      </c>
      <c r="B64" s="30">
        <v>51427</v>
      </c>
      <c r="C64" s="10">
        <v>5.0742200000000004</v>
      </c>
      <c r="D64" s="4"/>
    </row>
    <row r="65" spans="1:4" x14ac:dyDescent="0.25">
      <c r="A65" s="17" t="s">
        <v>0</v>
      </c>
      <c r="B65" s="30">
        <v>72478</v>
      </c>
      <c r="C65" s="10">
        <v>3.93703</v>
      </c>
      <c r="D65" s="37"/>
    </row>
    <row r="66" spans="1:4" x14ac:dyDescent="0.25">
      <c r="A66" s="17" t="s">
        <v>10</v>
      </c>
      <c r="B66" s="30">
        <v>43927</v>
      </c>
      <c r="C66" s="10">
        <v>1.54331</v>
      </c>
      <c r="D66" s="4"/>
    </row>
    <row r="67" spans="1:4" x14ac:dyDescent="0.25">
      <c r="A67" s="47" t="s">
        <v>22</v>
      </c>
      <c r="B67" s="51">
        <v>178927</v>
      </c>
      <c r="C67" s="10">
        <v>1.54331</v>
      </c>
    </row>
    <row r="68" spans="1:4" x14ac:dyDescent="0.25">
      <c r="A68" s="47" t="s">
        <v>39</v>
      </c>
      <c r="B68" s="52">
        <v>1347</v>
      </c>
      <c r="C68" s="50">
        <v>0.53500999999999999</v>
      </c>
    </row>
    <row r="69" spans="1:4" x14ac:dyDescent="0.25">
      <c r="A69" s="48" t="s">
        <v>40</v>
      </c>
      <c r="B69" s="49">
        <v>2</v>
      </c>
      <c r="C69" s="49">
        <v>1440.8197299999999</v>
      </c>
    </row>
    <row r="70" spans="1:4" x14ac:dyDescent="0.25">
      <c r="A70" s="21"/>
      <c r="B70" s="21"/>
      <c r="C70" s="21"/>
    </row>
    <row r="71" spans="1:4" ht="31.5" x14ac:dyDescent="0.25">
      <c r="A71" s="3"/>
      <c r="B71" s="28" t="s">
        <v>3</v>
      </c>
      <c r="C71" s="28" t="s">
        <v>19</v>
      </c>
    </row>
    <row r="72" spans="1:4" x14ac:dyDescent="0.25">
      <c r="A72" s="53" t="s">
        <v>2</v>
      </c>
      <c r="B72" s="54">
        <f>B73+B74</f>
        <v>196027</v>
      </c>
      <c r="C72" s="55"/>
    </row>
    <row r="73" spans="1:4" x14ac:dyDescent="0.25">
      <c r="A73" s="17" t="s">
        <v>0</v>
      </c>
      <c r="B73" s="38">
        <v>195084</v>
      </c>
      <c r="C73" s="14">
        <v>3.93703</v>
      </c>
    </row>
    <row r="74" spans="1:4" x14ac:dyDescent="0.25">
      <c r="A74" s="17" t="s">
        <v>1</v>
      </c>
      <c r="B74" s="38">
        <v>943</v>
      </c>
      <c r="C74" s="14">
        <v>5.0742200000000004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43" zoomScale="90" zoomScaleSheetLayoutView="90" workbookViewId="0">
      <selection activeCell="B58" sqref="B58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418917</v>
      </c>
      <c r="C10" s="15"/>
    </row>
    <row r="11" spans="1:4" s="7" customFormat="1" ht="18" customHeight="1" x14ac:dyDescent="0.25">
      <c r="A11" s="11" t="s">
        <v>29</v>
      </c>
      <c r="B11" s="30">
        <v>4669</v>
      </c>
      <c r="C11" s="10">
        <v>4.43</v>
      </c>
      <c r="D11" s="34"/>
    </row>
    <row r="12" spans="1:4" s="7" customFormat="1" ht="18" customHeight="1" x14ac:dyDescent="0.25">
      <c r="A12" s="11" t="s">
        <v>30</v>
      </c>
      <c r="B12" s="30">
        <v>22353</v>
      </c>
      <c r="C12" s="10">
        <v>4.43</v>
      </c>
      <c r="D12" s="34"/>
    </row>
    <row r="13" spans="1:4" s="7" customFormat="1" ht="18" customHeight="1" x14ac:dyDescent="0.25">
      <c r="A13" s="40" t="s">
        <v>26</v>
      </c>
      <c r="B13" s="30">
        <v>4160</v>
      </c>
      <c r="C13" s="10">
        <v>5.5547163462000002</v>
      </c>
      <c r="D13" s="34"/>
    </row>
    <row r="14" spans="1:4" s="7" customFormat="1" ht="18" customHeight="1" x14ac:dyDescent="0.25">
      <c r="A14" s="40" t="s">
        <v>27</v>
      </c>
      <c r="B14" s="30">
        <v>178961</v>
      </c>
      <c r="C14" s="10">
        <v>8.1014599999999994</v>
      </c>
      <c r="D14" s="34"/>
    </row>
    <row r="15" spans="1:4" s="7" customFormat="1" ht="18" customHeight="1" x14ac:dyDescent="0.25">
      <c r="A15" s="11" t="s">
        <v>28</v>
      </c>
      <c r="B15" s="30">
        <v>67389</v>
      </c>
      <c r="C15" s="10">
        <v>9.2386499999999998</v>
      </c>
      <c r="D15" s="34"/>
    </row>
    <row r="16" spans="1:4" s="7" customFormat="1" ht="18" customHeight="1" x14ac:dyDescent="0.25">
      <c r="A16" s="11" t="s">
        <v>24</v>
      </c>
      <c r="B16" s="30">
        <v>4628</v>
      </c>
      <c r="C16" s="10">
        <v>8.0483707864999996</v>
      </c>
      <c r="D16" s="34"/>
    </row>
    <row r="17" spans="1:4" s="7" customFormat="1" ht="18" customHeight="1" x14ac:dyDescent="0.25">
      <c r="A17" s="11" t="s">
        <v>25</v>
      </c>
      <c r="B17" s="30">
        <v>136757</v>
      </c>
      <c r="C17" s="10">
        <v>7.8215368134999999</v>
      </c>
      <c r="D17" s="34"/>
    </row>
    <row r="18" spans="1:4" s="7" customFormat="1" ht="18" customHeight="1" x14ac:dyDescent="0.25">
      <c r="A18" s="17"/>
      <c r="B18" s="30"/>
      <c r="C18" s="10"/>
      <c r="D18" s="34"/>
    </row>
    <row r="19" spans="1:4" s="7" customFormat="1" ht="18" customHeigh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168204</v>
      </c>
      <c r="C25" s="13"/>
    </row>
    <row r="26" spans="1:4" s="9" customFormat="1" x14ac:dyDescent="0.25">
      <c r="A26" s="11" t="s">
        <v>20</v>
      </c>
      <c r="B26" s="30">
        <v>167555</v>
      </c>
      <c r="C26" s="10">
        <v>4.1644300000000003</v>
      </c>
    </row>
    <row r="27" spans="1:4" s="7" customFormat="1" x14ac:dyDescent="0.25">
      <c r="A27" s="11" t="s">
        <v>21</v>
      </c>
      <c r="B27" s="30">
        <v>649</v>
      </c>
      <c r="C27" s="10">
        <v>4.1644300000000003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</f>
        <v>377627</v>
      </c>
      <c r="C33" s="15"/>
    </row>
    <row r="34" spans="1:5" ht="18.75" customHeight="1" x14ac:dyDescent="0.25">
      <c r="A34" s="11" t="s">
        <v>29</v>
      </c>
      <c r="B34" s="30">
        <v>40550</v>
      </c>
      <c r="C34" s="10">
        <v>4.43</v>
      </c>
    </row>
    <row r="35" spans="1:5" ht="18.75" customHeight="1" x14ac:dyDescent="0.25">
      <c r="A35" s="11" t="s">
        <v>30</v>
      </c>
      <c r="B35" s="30">
        <v>236560</v>
      </c>
      <c r="C35" s="10">
        <v>4.43</v>
      </c>
    </row>
    <row r="36" spans="1:5" ht="31.5" customHeight="1" x14ac:dyDescent="0.25">
      <c r="A36" s="11" t="s">
        <v>31</v>
      </c>
      <c r="B36" s="30">
        <v>40550</v>
      </c>
      <c r="C36" s="10">
        <v>-1.54331</v>
      </c>
    </row>
    <row r="37" spans="1:5" ht="31.5" customHeight="1" x14ac:dyDescent="0.25">
      <c r="A37" s="11" t="s">
        <v>32</v>
      </c>
      <c r="B37" s="30">
        <v>236560</v>
      </c>
      <c r="C37" s="10">
        <v>-1.54331</v>
      </c>
    </row>
    <row r="38" spans="1:5" ht="18" customHeight="1" x14ac:dyDescent="0.25">
      <c r="A38" s="11" t="s">
        <v>21</v>
      </c>
      <c r="B38" s="30">
        <v>36823</v>
      </c>
      <c r="C38" s="10">
        <v>3.7769400000000002</v>
      </c>
    </row>
    <row r="39" spans="1:5" ht="18" customHeight="1" x14ac:dyDescent="0.25">
      <c r="A39" s="11" t="s">
        <v>20</v>
      </c>
      <c r="B39" s="30">
        <v>63694</v>
      </c>
      <c r="C39" s="10">
        <v>3.7769400000000002</v>
      </c>
    </row>
    <row r="40" spans="1:5" ht="17.25" customHeight="1" x14ac:dyDescent="0.25">
      <c r="A40" s="11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5113</v>
      </c>
      <c r="C47" s="33"/>
    </row>
    <row r="48" spans="1:5" x14ac:dyDescent="0.25">
      <c r="A48" s="17" t="s">
        <v>1</v>
      </c>
      <c r="B48" s="30">
        <v>5113</v>
      </c>
      <c r="C48" s="10">
        <v>8.8511600000000001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26" t="s">
        <v>7</v>
      </c>
      <c r="B51" s="21"/>
      <c r="C51" s="21"/>
    </row>
    <row r="52" spans="1:4" x14ac:dyDescent="0.25">
      <c r="A52" s="26" t="s">
        <v>9</v>
      </c>
      <c r="B52" s="21"/>
      <c r="C52" s="21"/>
    </row>
    <row r="53" spans="1:4" x14ac:dyDescent="0.25">
      <c r="A53" s="26"/>
      <c r="B53" s="21"/>
      <c r="C53" s="21"/>
    </row>
    <row r="54" spans="1:4" ht="31.5" x14ac:dyDescent="0.25">
      <c r="A54" s="3"/>
      <c r="B54" s="28" t="s">
        <v>3</v>
      </c>
      <c r="C54" s="28" t="s">
        <v>19</v>
      </c>
    </row>
    <row r="55" spans="1:4" x14ac:dyDescent="0.25">
      <c r="A55" s="25" t="s">
        <v>2</v>
      </c>
      <c r="B55" s="29">
        <f>SUM(B56:B59)</f>
        <v>377627</v>
      </c>
      <c r="C55" s="13"/>
    </row>
    <row r="56" spans="1:4" x14ac:dyDescent="0.25">
      <c r="A56" s="17" t="s">
        <v>1</v>
      </c>
      <c r="B56" s="30">
        <v>36823</v>
      </c>
      <c r="C56" s="10">
        <v>5.0742200000000004</v>
      </c>
    </row>
    <row r="57" spans="1:4" x14ac:dyDescent="0.25">
      <c r="A57" s="17" t="s">
        <v>0</v>
      </c>
      <c r="B57" s="30">
        <v>63694</v>
      </c>
      <c r="C57" s="10">
        <v>3.93703</v>
      </c>
    </row>
    <row r="58" spans="1:4" x14ac:dyDescent="0.25">
      <c r="A58" s="17" t="s">
        <v>10</v>
      </c>
      <c r="B58" s="30">
        <v>40550</v>
      </c>
      <c r="C58" s="10">
        <v>1.54331</v>
      </c>
    </row>
    <row r="59" spans="1:4" x14ac:dyDescent="0.25">
      <c r="A59" s="17" t="s">
        <v>22</v>
      </c>
      <c r="B59" s="30">
        <v>236560</v>
      </c>
      <c r="C59" s="10">
        <v>1.54331</v>
      </c>
    </row>
    <row r="60" spans="1:4" x14ac:dyDescent="0.25">
      <c r="A60" s="17"/>
      <c r="B60" s="12"/>
      <c r="C60" s="10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B64+B65</f>
        <v>168204</v>
      </c>
      <c r="C63" s="39"/>
    </row>
    <row r="64" spans="1:4" x14ac:dyDescent="0.25">
      <c r="A64" s="17" t="s">
        <v>0</v>
      </c>
      <c r="B64" s="38">
        <v>167555</v>
      </c>
      <c r="C64" s="14">
        <v>3.93703</v>
      </c>
      <c r="D64" s="4"/>
    </row>
    <row r="65" spans="1:4" x14ac:dyDescent="0.25">
      <c r="A65" s="17" t="s">
        <v>1</v>
      </c>
      <c r="B65" s="38">
        <v>649</v>
      </c>
      <c r="C65" s="14">
        <v>5.0742200000000004</v>
      </c>
      <c r="D65" s="37"/>
    </row>
    <row r="66" spans="1:4" x14ac:dyDescent="0.25">
      <c r="D66" s="4"/>
    </row>
  </sheetData>
  <pageMargins left="0.7" right="0.7" top="0.75" bottom="0.75" header="0.3" footer="0.3"/>
  <pageSetup paperSize="9" scale="58" orientation="portrait" r:id="rId1"/>
  <rowBreaks count="1" manualBreakCount="1">
    <brk id="6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3" zoomScale="90" zoomScaleNormal="90" workbookViewId="0">
      <selection activeCell="E41" sqref="E41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415409</v>
      </c>
      <c r="C10" s="15"/>
    </row>
    <row r="11" spans="1:4" s="7" customFormat="1" ht="18" customHeight="1" x14ac:dyDescent="0.25">
      <c r="A11" s="11" t="s">
        <v>29</v>
      </c>
      <c r="B11" s="30">
        <v>4247</v>
      </c>
      <c r="C11" s="10">
        <v>4.43</v>
      </c>
      <c r="D11" s="34"/>
    </row>
    <row r="12" spans="1:4" s="7" customFormat="1" ht="18" customHeight="1" x14ac:dyDescent="0.25">
      <c r="A12" s="11" t="s">
        <v>30</v>
      </c>
      <c r="B12" s="30">
        <v>26519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3739</v>
      </c>
      <c r="C13" s="10">
        <v>5.3501952393999996</v>
      </c>
      <c r="D13" s="34"/>
    </row>
    <row r="14" spans="1:4" s="7" customFormat="1" x14ac:dyDescent="0.25">
      <c r="A14" s="40" t="s">
        <v>27</v>
      </c>
      <c r="B14" s="30">
        <v>170760</v>
      </c>
      <c r="C14" s="10">
        <v>7.9911799999999999</v>
      </c>
      <c r="D14" s="34"/>
    </row>
    <row r="15" spans="1:4" s="7" customFormat="1" x14ac:dyDescent="0.25">
      <c r="A15" s="11" t="s">
        <v>28</v>
      </c>
      <c r="B15" s="30">
        <v>64382</v>
      </c>
      <c r="C15" s="10">
        <v>9.1283700000000003</v>
      </c>
      <c r="D15" s="34"/>
    </row>
    <row r="16" spans="1:4" s="7" customFormat="1" x14ac:dyDescent="0.25">
      <c r="A16" s="11" t="s">
        <v>24</v>
      </c>
      <c r="B16" s="30">
        <v>5198</v>
      </c>
      <c r="C16" s="10">
        <v>7.6675799080000004</v>
      </c>
      <c r="D16" s="34"/>
    </row>
    <row r="17" spans="1:4" s="7" customFormat="1" x14ac:dyDescent="0.25">
      <c r="A17" s="11" t="s">
        <v>25</v>
      </c>
      <c r="B17" s="30">
        <v>140564</v>
      </c>
      <c r="C17" s="10">
        <v>7.4980487179999997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170608</v>
      </c>
      <c r="C25" s="13"/>
    </row>
    <row r="26" spans="1:4" s="9" customFormat="1" x14ac:dyDescent="0.25">
      <c r="A26" s="11" t="s">
        <v>20</v>
      </c>
      <c r="B26" s="30">
        <v>169794</v>
      </c>
      <c r="C26" s="10">
        <v>4.0541499999999999</v>
      </c>
    </row>
    <row r="27" spans="1:4" s="7" customFormat="1" x14ac:dyDescent="0.25">
      <c r="A27" s="11" t="s">
        <v>21</v>
      </c>
      <c r="B27" s="30">
        <v>814</v>
      </c>
      <c r="C27" s="10">
        <v>4.0541499999999999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B34+B35+B38+B39+B40+B41</f>
        <v>376823</v>
      </c>
      <c r="C33" s="15"/>
    </row>
    <row r="34" spans="1:5" ht="17.25" customHeight="1" x14ac:dyDescent="0.25">
      <c r="A34" s="11" t="s">
        <v>29</v>
      </c>
      <c r="B34" s="30">
        <v>36162</v>
      </c>
      <c r="C34" s="10">
        <v>4.43</v>
      </c>
    </row>
    <row r="35" spans="1:5" ht="17.25" customHeight="1" x14ac:dyDescent="0.25">
      <c r="A35" s="11" t="s">
        <v>30</v>
      </c>
      <c r="B35" s="30">
        <v>215294</v>
      </c>
      <c r="C35" s="10">
        <v>4.43</v>
      </c>
    </row>
    <row r="36" spans="1:5" ht="29.25" customHeight="1" x14ac:dyDescent="0.25">
      <c r="A36" s="11" t="s">
        <v>31</v>
      </c>
      <c r="B36" s="30">
        <v>36162</v>
      </c>
      <c r="C36" s="10">
        <v>-1.54331</v>
      </c>
    </row>
    <row r="37" spans="1:5" ht="29.25" customHeight="1" x14ac:dyDescent="0.25">
      <c r="A37" s="11" t="s">
        <v>32</v>
      </c>
      <c r="B37" s="30">
        <v>215294</v>
      </c>
      <c r="C37" s="10">
        <v>-1.54331</v>
      </c>
    </row>
    <row r="38" spans="1:5" ht="17.25" customHeight="1" x14ac:dyDescent="0.25">
      <c r="A38" s="11" t="s">
        <v>21</v>
      </c>
      <c r="B38" s="30">
        <v>37510</v>
      </c>
      <c r="C38" s="10">
        <v>3.5285500000000001</v>
      </c>
    </row>
    <row r="39" spans="1:5" ht="17.25" customHeight="1" x14ac:dyDescent="0.25">
      <c r="A39" s="11" t="s">
        <v>20</v>
      </c>
      <c r="B39" s="30">
        <v>87868</v>
      </c>
      <c r="C39" s="10">
        <v>3.5285500000000001</v>
      </c>
    </row>
    <row r="40" spans="1:5" ht="17.25" customHeight="1" x14ac:dyDescent="0.25">
      <c r="A40" s="11" t="s">
        <v>33</v>
      </c>
      <c r="B40" s="30">
        <v>132</v>
      </c>
      <c r="C40" s="10">
        <v>3.5285500000000001</v>
      </c>
    </row>
    <row r="41" spans="1:5" ht="17.25" customHeight="1" x14ac:dyDescent="0.25">
      <c r="A41" s="11" t="s">
        <v>34</v>
      </c>
      <c r="B41" s="30">
        <v>-143</v>
      </c>
      <c r="C41" s="10">
        <v>3.3469930069930069</v>
      </c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5668</v>
      </c>
      <c r="C47" s="33"/>
    </row>
    <row r="48" spans="1:5" x14ac:dyDescent="0.25">
      <c r="A48" s="17" t="s">
        <v>1</v>
      </c>
      <c r="B48" s="30">
        <v>5668</v>
      </c>
      <c r="C48" s="10">
        <v>8.6027699999999996</v>
      </c>
    </row>
    <row r="49" spans="1:4" x14ac:dyDescent="0.25">
      <c r="A49" s="17" t="s">
        <v>16</v>
      </c>
      <c r="B49" s="30"/>
      <c r="C49" s="10"/>
    </row>
    <row r="50" spans="1:4" x14ac:dyDescent="0.25">
      <c r="A50" s="21"/>
      <c r="B50" s="21"/>
      <c r="C50" s="21"/>
    </row>
    <row r="51" spans="1:4" x14ac:dyDescent="0.25">
      <c r="A51" s="26" t="s">
        <v>7</v>
      </c>
      <c r="B51" s="21"/>
      <c r="C51" s="21"/>
    </row>
    <row r="52" spans="1:4" x14ac:dyDescent="0.25">
      <c r="A52" s="26" t="s">
        <v>9</v>
      </c>
      <c r="B52" s="21"/>
      <c r="C52" s="21"/>
    </row>
    <row r="53" spans="1:4" x14ac:dyDescent="0.25">
      <c r="A53" s="26"/>
      <c r="B53" s="21"/>
      <c r="C53" s="21"/>
    </row>
    <row r="54" spans="1:4" ht="31.5" x14ac:dyDescent="0.25">
      <c r="A54" s="3"/>
      <c r="B54" s="28" t="s">
        <v>3</v>
      </c>
      <c r="C54" s="28" t="s">
        <v>19</v>
      </c>
    </row>
    <row r="55" spans="1:4" x14ac:dyDescent="0.25">
      <c r="A55" s="25" t="s">
        <v>2</v>
      </c>
      <c r="B55" s="29">
        <f>SUM(B56:B59)</f>
        <v>376823</v>
      </c>
      <c r="C55" s="13"/>
    </row>
    <row r="56" spans="1:4" x14ac:dyDescent="0.25">
      <c r="A56" s="17" t="s">
        <v>1</v>
      </c>
      <c r="B56" s="30">
        <v>37499</v>
      </c>
      <c r="C56" s="10">
        <v>5.0742200000000004</v>
      </c>
    </row>
    <row r="57" spans="1:4" x14ac:dyDescent="0.25">
      <c r="A57" s="17" t="s">
        <v>0</v>
      </c>
      <c r="B57" s="30">
        <v>87868</v>
      </c>
      <c r="C57" s="10">
        <v>3.93703</v>
      </c>
    </row>
    <row r="58" spans="1:4" x14ac:dyDescent="0.25">
      <c r="A58" s="17" t="s">
        <v>10</v>
      </c>
      <c r="B58" s="30">
        <f>35670+492</f>
        <v>36162</v>
      </c>
      <c r="C58" s="10">
        <v>1.54331</v>
      </c>
    </row>
    <row r="59" spans="1:4" x14ac:dyDescent="0.25">
      <c r="A59" s="17" t="s">
        <v>22</v>
      </c>
      <c r="B59" s="30">
        <v>215294</v>
      </c>
      <c r="C59" s="10">
        <v>1.54331</v>
      </c>
    </row>
    <row r="60" spans="1:4" x14ac:dyDescent="0.25">
      <c r="A60" s="17"/>
      <c r="B60" s="12"/>
      <c r="C60" s="10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B64+B65</f>
        <v>170608</v>
      </c>
      <c r="C63" s="39"/>
    </row>
    <row r="64" spans="1:4" x14ac:dyDescent="0.25">
      <c r="A64" s="17" t="s">
        <v>0</v>
      </c>
      <c r="B64" s="38">
        <f>169.794*1000</f>
        <v>169794</v>
      </c>
      <c r="C64" s="14">
        <f>3937.03/1000</f>
        <v>3.93703</v>
      </c>
      <c r="D64" s="4"/>
    </row>
    <row r="65" spans="1:4" x14ac:dyDescent="0.25">
      <c r="A65" s="17" t="s">
        <v>1</v>
      </c>
      <c r="B65" s="38">
        <f>0.814*1000</f>
        <v>814</v>
      </c>
      <c r="C65" s="14">
        <f>5074.22/1000</f>
        <v>5.0742200000000004</v>
      </c>
      <c r="D65" s="37"/>
    </row>
    <row r="66" spans="1:4" x14ac:dyDescent="0.25">
      <c r="D66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6" zoomScale="90" zoomScaleNormal="90" workbookViewId="0">
      <selection activeCell="C64" sqref="C64:C65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375689</v>
      </c>
      <c r="C10" s="15"/>
    </row>
    <row r="11" spans="1:4" s="7" customFormat="1" ht="21" customHeight="1" x14ac:dyDescent="0.25">
      <c r="A11" s="11" t="s">
        <v>29</v>
      </c>
      <c r="B11" s="30">
        <v>3935</v>
      </c>
      <c r="C11" s="10">
        <v>4.43</v>
      </c>
      <c r="D11" s="34"/>
    </row>
    <row r="12" spans="1:4" s="7" customFormat="1" ht="21" customHeight="1" x14ac:dyDescent="0.25">
      <c r="A12" s="11" t="s">
        <v>30</v>
      </c>
      <c r="B12" s="30">
        <v>20048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3234</v>
      </c>
      <c r="C13" s="10">
        <v>5.0542980828999999</v>
      </c>
      <c r="D13" s="34"/>
    </row>
    <row r="14" spans="1:4" s="7" customFormat="1" x14ac:dyDescent="0.25">
      <c r="A14" s="40" t="s">
        <v>27</v>
      </c>
      <c r="B14" s="30">
        <v>141539</v>
      </c>
      <c r="C14" s="10">
        <v>7.8389600000000002</v>
      </c>
      <c r="D14" s="34"/>
    </row>
    <row r="15" spans="1:4" s="7" customFormat="1" x14ac:dyDescent="0.25">
      <c r="A15" s="11" t="s">
        <v>28</v>
      </c>
      <c r="B15" s="30">
        <v>69054</v>
      </c>
      <c r="C15" s="10">
        <v>8.9761500000000005</v>
      </c>
      <c r="D15" s="34"/>
    </row>
    <row r="16" spans="1:4" s="7" customFormat="1" x14ac:dyDescent="0.25">
      <c r="A16" s="11" t="s">
        <v>24</v>
      </c>
      <c r="B16" s="30">
        <v>5000</v>
      </c>
      <c r="C16" s="10">
        <v>7.6407280000000002</v>
      </c>
      <c r="D16" s="34"/>
    </row>
    <row r="17" spans="1:4" s="7" customFormat="1" x14ac:dyDescent="0.25">
      <c r="A17" s="11" t="s">
        <v>25</v>
      </c>
      <c r="B17" s="30">
        <v>132879</v>
      </c>
      <c r="C17" s="10">
        <v>7.3989079539000002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125615</v>
      </c>
      <c r="C25" s="13"/>
    </row>
    <row r="26" spans="1:4" s="9" customFormat="1" x14ac:dyDescent="0.25">
      <c r="A26" s="11" t="s">
        <v>20</v>
      </c>
      <c r="B26" s="30">
        <v>124733</v>
      </c>
      <c r="C26" s="10">
        <v>3.9019300000000001</v>
      </c>
    </row>
    <row r="27" spans="1:4" s="7" customFormat="1" x14ac:dyDescent="0.25">
      <c r="A27" s="11" t="s">
        <v>21</v>
      </c>
      <c r="B27" s="30">
        <v>882</v>
      </c>
      <c r="C27" s="10">
        <v>3.9019300000000001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B34+B35+B38+B39+B40+B41</f>
        <v>364356</v>
      </c>
      <c r="C33" s="15"/>
    </row>
    <row r="34" spans="1:5" ht="17.25" customHeight="1" x14ac:dyDescent="0.25">
      <c r="A34" s="11" t="s">
        <v>29</v>
      </c>
      <c r="B34" s="30">
        <v>35142</v>
      </c>
      <c r="C34" s="10">
        <v>4.43</v>
      </c>
    </row>
    <row r="35" spans="1:5" ht="17.25" customHeight="1" x14ac:dyDescent="0.25">
      <c r="A35" s="11" t="s">
        <v>30</v>
      </c>
      <c r="B35" s="30">
        <v>210465</v>
      </c>
      <c r="C35" s="10">
        <v>4.43</v>
      </c>
    </row>
    <row r="36" spans="1:5" ht="27.75" customHeight="1" x14ac:dyDescent="0.25">
      <c r="A36" s="11" t="s">
        <v>31</v>
      </c>
      <c r="B36" s="30">
        <v>35142</v>
      </c>
      <c r="C36" s="10">
        <v>-1.54331</v>
      </c>
    </row>
    <row r="37" spans="1:5" ht="27.75" customHeight="1" x14ac:dyDescent="0.25">
      <c r="A37" s="11" t="s">
        <v>32</v>
      </c>
      <c r="B37" s="30">
        <f>B35</f>
        <v>210465</v>
      </c>
      <c r="C37" s="10">
        <v>-1.54331</v>
      </c>
    </row>
    <row r="38" spans="1:5" ht="17.25" customHeight="1" x14ac:dyDescent="0.25">
      <c r="A38" s="11" t="s">
        <v>21</v>
      </c>
      <c r="B38" s="30">
        <v>38513</v>
      </c>
      <c r="C38" s="10">
        <v>3.2976899999999998</v>
      </c>
    </row>
    <row r="39" spans="1:5" ht="17.25" customHeight="1" x14ac:dyDescent="0.25">
      <c r="A39" s="11" t="s">
        <v>20</v>
      </c>
      <c r="B39" s="30">
        <v>80049</v>
      </c>
      <c r="C39" s="10">
        <v>3.2976899999999998</v>
      </c>
    </row>
    <row r="40" spans="1:5" ht="17.25" customHeight="1" x14ac:dyDescent="0.25">
      <c r="A40" s="11" t="s">
        <v>33</v>
      </c>
      <c r="B40" s="30">
        <v>191</v>
      </c>
      <c r="C40" s="10">
        <v>3.2976899999999998</v>
      </c>
    </row>
    <row r="41" spans="1:5" ht="17.25" customHeight="1" x14ac:dyDescent="0.25">
      <c r="A41" s="17" t="s">
        <v>35</v>
      </c>
      <c r="B41" s="30">
        <v>-4</v>
      </c>
      <c r="C41" s="10">
        <v>3.2976899999999998</v>
      </c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23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5823</v>
      </c>
      <c r="C47" s="33"/>
    </row>
    <row r="48" spans="1:5" x14ac:dyDescent="0.25">
      <c r="A48" s="17" t="s">
        <v>1</v>
      </c>
      <c r="B48" s="30">
        <v>5823</v>
      </c>
      <c r="C48" s="10">
        <v>8.3719099999999997</v>
      </c>
    </row>
    <row r="49" spans="1:4" x14ac:dyDescent="0.25">
      <c r="A49" s="17" t="s">
        <v>16</v>
      </c>
      <c r="B49" s="30"/>
      <c r="C49" s="10"/>
    </row>
    <row r="50" spans="1:4" x14ac:dyDescent="0.25">
      <c r="A50" s="21"/>
      <c r="B50" s="21"/>
      <c r="C50" s="21"/>
    </row>
    <row r="51" spans="1:4" x14ac:dyDescent="0.25">
      <c r="A51" s="26" t="s">
        <v>7</v>
      </c>
      <c r="B51" s="21"/>
      <c r="C51" s="21"/>
    </row>
    <row r="52" spans="1:4" x14ac:dyDescent="0.25">
      <c r="A52" s="26" t="s">
        <v>9</v>
      </c>
      <c r="B52" s="21"/>
      <c r="C52" s="21"/>
    </row>
    <row r="53" spans="1:4" x14ac:dyDescent="0.25">
      <c r="A53" s="26"/>
      <c r="B53" s="21"/>
      <c r="C53" s="21"/>
    </row>
    <row r="54" spans="1:4" ht="31.5" x14ac:dyDescent="0.25">
      <c r="A54" s="3"/>
      <c r="B54" s="28" t="s">
        <v>3</v>
      </c>
      <c r="C54" s="28" t="s">
        <v>19</v>
      </c>
    </row>
    <row r="55" spans="1:4" x14ac:dyDescent="0.25">
      <c r="A55" s="25" t="s">
        <v>2</v>
      </c>
      <c r="B55" s="29">
        <f>SUM(B56:B59)</f>
        <v>364356</v>
      </c>
      <c r="C55" s="13"/>
    </row>
    <row r="56" spans="1:4" x14ac:dyDescent="0.25">
      <c r="A56" s="17" t="s">
        <v>1</v>
      </c>
      <c r="B56" s="30">
        <v>38700</v>
      </c>
      <c r="C56" s="10">
        <v>5.0742200000000004</v>
      </c>
    </row>
    <row r="57" spans="1:4" x14ac:dyDescent="0.25">
      <c r="A57" s="17" t="s">
        <v>0</v>
      </c>
      <c r="B57" s="30">
        <v>80049</v>
      </c>
      <c r="C57" s="10">
        <v>3.93703</v>
      </c>
    </row>
    <row r="58" spans="1:4" x14ac:dyDescent="0.25">
      <c r="A58" s="17" t="s">
        <v>10</v>
      </c>
      <c r="B58" s="30">
        <v>35142</v>
      </c>
      <c r="C58" s="10">
        <v>1.54331</v>
      </c>
    </row>
    <row r="59" spans="1:4" x14ac:dyDescent="0.25">
      <c r="A59" s="17" t="s">
        <v>22</v>
      </c>
      <c r="B59" s="30">
        <v>210465</v>
      </c>
      <c r="C59" s="10">
        <v>1.54331</v>
      </c>
    </row>
    <row r="60" spans="1:4" x14ac:dyDescent="0.25">
      <c r="A60" s="17"/>
      <c r="B60" s="12"/>
      <c r="C60" s="10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B64+B65</f>
        <v>125615</v>
      </c>
      <c r="C63" s="39"/>
    </row>
    <row r="64" spans="1:4" x14ac:dyDescent="0.25">
      <c r="A64" s="17" t="s">
        <v>0</v>
      </c>
      <c r="B64" s="38">
        <v>124733</v>
      </c>
      <c r="C64" s="14">
        <v>3.93703</v>
      </c>
      <c r="D64" s="4"/>
    </row>
    <row r="65" spans="1:4" x14ac:dyDescent="0.25">
      <c r="A65" s="17" t="s">
        <v>1</v>
      </c>
      <c r="B65" s="38">
        <v>882</v>
      </c>
      <c r="C65" s="14">
        <v>5.0742200000000004</v>
      </c>
      <c r="D65" s="37"/>
    </row>
    <row r="66" spans="1:4" x14ac:dyDescent="0.25">
      <c r="D66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9" zoomScale="90" zoomScaleNormal="90" workbookViewId="0">
      <selection activeCell="C64" sqref="C64:C65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381949</v>
      </c>
      <c r="C10" s="15"/>
    </row>
    <row r="11" spans="1:4" s="7" customFormat="1" ht="18.75" customHeight="1" x14ac:dyDescent="0.25">
      <c r="A11" s="11" t="s">
        <v>29</v>
      </c>
      <c r="B11" s="30">
        <v>3024</v>
      </c>
      <c r="C11" s="10">
        <v>4.43</v>
      </c>
      <c r="D11" s="34"/>
    </row>
    <row r="12" spans="1:4" s="7" customFormat="1" ht="18.75" customHeight="1" x14ac:dyDescent="0.25">
      <c r="A12" s="11" t="s">
        <v>30</v>
      </c>
      <c r="B12" s="30">
        <v>19352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2663</v>
      </c>
      <c r="C13" s="10">
        <v>5.3833383401999999</v>
      </c>
      <c r="D13" s="34"/>
    </row>
    <row r="14" spans="1:4" s="7" customFormat="1" x14ac:dyDescent="0.25">
      <c r="A14" s="40" t="s">
        <v>27</v>
      </c>
      <c r="B14" s="30">
        <v>135305</v>
      </c>
      <c r="C14" s="10">
        <v>7.8111699999999997</v>
      </c>
      <c r="D14" s="34"/>
    </row>
    <row r="15" spans="1:4" s="7" customFormat="1" x14ac:dyDescent="0.25">
      <c r="A15" s="11" t="s">
        <v>28</v>
      </c>
      <c r="B15" s="30">
        <v>68725</v>
      </c>
      <c r="C15" s="10">
        <v>8.9483599999999992</v>
      </c>
      <c r="D15" s="34"/>
    </row>
    <row r="16" spans="1:4" s="7" customFormat="1" x14ac:dyDescent="0.25">
      <c r="A16" s="11" t="s">
        <v>24</v>
      </c>
      <c r="B16" s="30">
        <v>5192</v>
      </c>
      <c r="C16" s="10">
        <v>7.4916718028</v>
      </c>
      <c r="D16" s="34"/>
    </row>
    <row r="17" spans="1:4" s="7" customFormat="1" x14ac:dyDescent="0.25">
      <c r="A17" s="11" t="s">
        <v>25</v>
      </c>
      <c r="B17" s="30">
        <v>147688</v>
      </c>
      <c r="C17" s="10">
        <v>7.3416509126999996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96200</v>
      </c>
      <c r="C25" s="13"/>
    </row>
    <row r="26" spans="1:4" s="9" customFormat="1" x14ac:dyDescent="0.25">
      <c r="A26" s="11" t="s">
        <v>20</v>
      </c>
      <c r="B26" s="30">
        <v>95183</v>
      </c>
      <c r="C26" s="10">
        <v>3.8741400000000001</v>
      </c>
    </row>
    <row r="27" spans="1:4" s="7" customFormat="1" x14ac:dyDescent="0.25">
      <c r="A27" s="11" t="s">
        <v>21</v>
      </c>
      <c r="B27" s="30">
        <v>1017</v>
      </c>
      <c r="C27" s="10">
        <v>3.8741400000000001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B34+B38+B39+B40+B41+B35</f>
        <v>341825</v>
      </c>
      <c r="C33" s="15"/>
    </row>
    <row r="34" spans="1:5" ht="17.25" customHeight="1" x14ac:dyDescent="0.25">
      <c r="A34" s="11" t="s">
        <v>29</v>
      </c>
      <c r="B34" s="30">
        <v>31739</v>
      </c>
      <c r="C34" s="10">
        <v>4.43</v>
      </c>
    </row>
    <row r="35" spans="1:5" ht="17.25" customHeight="1" x14ac:dyDescent="0.25">
      <c r="A35" s="11" t="s">
        <v>30</v>
      </c>
      <c r="B35" s="30">
        <v>196088</v>
      </c>
      <c r="C35" s="10">
        <v>4.43</v>
      </c>
    </row>
    <row r="36" spans="1:5" ht="33.75" customHeight="1" x14ac:dyDescent="0.25">
      <c r="A36" s="11" t="s">
        <v>31</v>
      </c>
      <c r="B36" s="30">
        <f>B34</f>
        <v>31739</v>
      </c>
      <c r="C36" s="10">
        <v>-1.54331</v>
      </c>
    </row>
    <row r="37" spans="1:5" ht="33.75" customHeight="1" x14ac:dyDescent="0.25">
      <c r="A37" s="11" t="s">
        <v>32</v>
      </c>
      <c r="B37" s="30">
        <f>B35</f>
        <v>196088</v>
      </c>
      <c r="C37" s="10">
        <v>-1.54331</v>
      </c>
    </row>
    <row r="38" spans="1:5" ht="17.25" customHeight="1" x14ac:dyDescent="0.25">
      <c r="A38" s="11" t="s">
        <v>21</v>
      </c>
      <c r="B38" s="30">
        <v>41021</v>
      </c>
      <c r="C38" s="10">
        <v>3.3212700000000002</v>
      </c>
    </row>
    <row r="39" spans="1:5" ht="17.25" customHeight="1" x14ac:dyDescent="0.25">
      <c r="A39" s="11" t="s">
        <v>20</v>
      </c>
      <c r="B39" s="30">
        <v>72792</v>
      </c>
      <c r="C39" s="10">
        <v>3.3212700000000002</v>
      </c>
    </row>
    <row r="40" spans="1:5" ht="17.25" customHeight="1" x14ac:dyDescent="0.25">
      <c r="A40" s="11" t="s">
        <v>33</v>
      </c>
      <c r="B40" s="30">
        <v>185</v>
      </c>
      <c r="C40" s="10">
        <v>3.3212700000000002</v>
      </c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6062</v>
      </c>
      <c r="C47" s="33"/>
    </row>
    <row r="48" spans="1:5" x14ac:dyDescent="0.25">
      <c r="A48" s="17" t="s">
        <v>1</v>
      </c>
      <c r="B48" s="30">
        <v>6062</v>
      </c>
      <c r="C48" s="10">
        <v>8.3954900000000006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26" t="s">
        <v>7</v>
      </c>
      <c r="B51" s="21"/>
      <c r="C51" s="21"/>
    </row>
    <row r="52" spans="1:4" x14ac:dyDescent="0.25">
      <c r="A52" s="26" t="s">
        <v>9</v>
      </c>
      <c r="B52" s="21"/>
      <c r="C52" s="21"/>
    </row>
    <row r="53" spans="1:4" x14ac:dyDescent="0.25">
      <c r="A53" s="26"/>
      <c r="B53" s="21"/>
      <c r="C53" s="21"/>
    </row>
    <row r="54" spans="1:4" ht="31.5" x14ac:dyDescent="0.25">
      <c r="A54" s="3"/>
      <c r="B54" s="28" t="s">
        <v>3</v>
      </c>
      <c r="C54" s="28" t="s">
        <v>19</v>
      </c>
    </row>
    <row r="55" spans="1:4" x14ac:dyDescent="0.25">
      <c r="A55" s="25" t="s">
        <v>2</v>
      </c>
      <c r="B55" s="29">
        <f>SUM(B56:B59)</f>
        <v>316035</v>
      </c>
      <c r="C55" s="13"/>
    </row>
    <row r="56" spans="1:4" x14ac:dyDescent="0.25">
      <c r="A56" s="17" t="s">
        <v>1</v>
      </c>
      <c r="B56" s="30">
        <v>41206</v>
      </c>
      <c r="C56" s="10">
        <v>5.0742200000000004</v>
      </c>
    </row>
    <row r="57" spans="1:4" x14ac:dyDescent="0.25">
      <c r="A57" s="17" t="s">
        <v>0</v>
      </c>
      <c r="B57" s="30">
        <v>72792</v>
      </c>
      <c r="C57" s="10">
        <v>3.93703</v>
      </c>
    </row>
    <row r="58" spans="1:4" x14ac:dyDescent="0.25">
      <c r="A58" s="17" t="s">
        <v>10</v>
      </c>
      <c r="B58" s="30">
        <v>31389</v>
      </c>
      <c r="C58" s="10">
        <v>1.54331</v>
      </c>
    </row>
    <row r="59" spans="1:4" x14ac:dyDescent="0.25">
      <c r="A59" s="17" t="s">
        <v>22</v>
      </c>
      <c r="B59" s="30">
        <v>170648</v>
      </c>
      <c r="C59" s="10">
        <v>1.54331</v>
      </c>
    </row>
    <row r="60" spans="1:4" x14ac:dyDescent="0.25">
      <c r="A60" s="17"/>
      <c r="B60" s="12"/>
      <c r="C60" s="10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B64+B65</f>
        <v>96200</v>
      </c>
      <c r="C63" s="39"/>
    </row>
    <row r="64" spans="1:4" x14ac:dyDescent="0.25">
      <c r="A64" s="17" t="s">
        <v>0</v>
      </c>
      <c r="B64" s="38">
        <v>95183</v>
      </c>
      <c r="C64" s="14">
        <v>3.93703</v>
      </c>
      <c r="D64" s="4"/>
    </row>
    <row r="65" spans="1:4" x14ac:dyDescent="0.25">
      <c r="A65" s="17" t="s">
        <v>1</v>
      </c>
      <c r="B65" s="38">
        <v>1017</v>
      </c>
      <c r="C65" s="14">
        <v>5.0742200000000004</v>
      </c>
      <c r="D65" s="37"/>
    </row>
    <row r="66" spans="1:4" x14ac:dyDescent="0.25">
      <c r="D66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55" zoomScale="90" zoomScaleNormal="90" workbookViewId="0">
      <selection activeCell="A61" sqref="A61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373542</v>
      </c>
      <c r="C10" s="15"/>
    </row>
    <row r="11" spans="1:4" s="7" customFormat="1" ht="16.5" customHeight="1" x14ac:dyDescent="0.25">
      <c r="A11" s="11" t="s">
        <v>29</v>
      </c>
      <c r="B11" s="30">
        <v>2310</v>
      </c>
      <c r="C11" s="10">
        <v>4.43</v>
      </c>
      <c r="D11" s="34"/>
    </row>
    <row r="12" spans="1:4" s="7" customFormat="1" ht="16.5" customHeight="1" x14ac:dyDescent="0.25">
      <c r="A12" s="11" t="s">
        <v>30</v>
      </c>
      <c r="B12" s="30">
        <v>17965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2533</v>
      </c>
      <c r="C13" s="10">
        <v>5.2679826292999996</v>
      </c>
      <c r="D13" s="34"/>
    </row>
    <row r="14" spans="1:4" s="7" customFormat="1" x14ac:dyDescent="0.25">
      <c r="A14" s="40" t="s">
        <v>27</v>
      </c>
      <c r="B14" s="30">
        <v>131920</v>
      </c>
      <c r="C14" s="10">
        <v>8.07118</v>
      </c>
      <c r="D14" s="34"/>
    </row>
    <row r="15" spans="1:4" s="7" customFormat="1" x14ac:dyDescent="0.25">
      <c r="A15" s="11" t="s">
        <v>28</v>
      </c>
      <c r="B15" s="30">
        <v>67906</v>
      </c>
      <c r="C15" s="10">
        <v>9.2083700000000004</v>
      </c>
      <c r="D15" s="34"/>
    </row>
    <row r="16" spans="1:4" s="7" customFormat="1" x14ac:dyDescent="0.25">
      <c r="A16" s="11" t="s">
        <v>24</v>
      </c>
      <c r="B16" s="30">
        <v>5085</v>
      </c>
      <c r="C16" s="10">
        <v>7.6480176991000004</v>
      </c>
      <c r="D16" s="34"/>
    </row>
    <row r="17" spans="1:4" s="7" customFormat="1" x14ac:dyDescent="0.25">
      <c r="A17" s="11" t="s">
        <v>25</v>
      </c>
      <c r="B17" s="30">
        <v>145823</v>
      </c>
      <c r="C17" s="10">
        <v>7.4878218113999999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100577</v>
      </c>
      <c r="C25" s="13"/>
    </row>
    <row r="26" spans="1:4" s="9" customFormat="1" x14ac:dyDescent="0.25">
      <c r="A26" s="11" t="s">
        <v>20</v>
      </c>
      <c r="B26" s="30">
        <v>99507</v>
      </c>
      <c r="C26" s="10">
        <v>4.13415</v>
      </c>
    </row>
    <row r="27" spans="1:4" s="7" customFormat="1" x14ac:dyDescent="0.25">
      <c r="A27" s="11" t="s">
        <v>21</v>
      </c>
      <c r="B27" s="30">
        <v>1070</v>
      </c>
      <c r="C27" s="10">
        <v>4.13415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B34+B38+B39+B40+B41+B35</f>
        <v>313452</v>
      </c>
      <c r="C33" s="15"/>
    </row>
    <row r="34" spans="1:5" ht="17.25" customHeight="1" x14ac:dyDescent="0.25">
      <c r="A34" s="11" t="s">
        <v>29</v>
      </c>
      <c r="B34" s="30">
        <v>29154</v>
      </c>
      <c r="C34" s="10">
        <v>4.43</v>
      </c>
    </row>
    <row r="35" spans="1:5" ht="17.25" customHeight="1" x14ac:dyDescent="0.25">
      <c r="A35" s="11" t="s">
        <v>30</v>
      </c>
      <c r="B35" s="30">
        <v>162513</v>
      </c>
      <c r="C35" s="10">
        <v>4.43</v>
      </c>
    </row>
    <row r="36" spans="1:5" ht="31.5" customHeight="1" x14ac:dyDescent="0.25">
      <c r="A36" s="11" t="s">
        <v>31</v>
      </c>
      <c r="B36" s="30">
        <v>29154</v>
      </c>
      <c r="C36" s="10">
        <v>-1.54331</v>
      </c>
    </row>
    <row r="37" spans="1:5" ht="31.5" customHeight="1" x14ac:dyDescent="0.25">
      <c r="A37" s="11" t="s">
        <v>32</v>
      </c>
      <c r="B37" s="30">
        <v>162513</v>
      </c>
      <c r="C37" s="10">
        <v>-1.54331</v>
      </c>
    </row>
    <row r="38" spans="1:5" ht="17.25" customHeight="1" x14ac:dyDescent="0.25">
      <c r="A38" s="11" t="s">
        <v>21</v>
      </c>
      <c r="B38" s="30">
        <v>44110</v>
      </c>
      <c r="C38" s="10">
        <v>3.53173</v>
      </c>
    </row>
    <row r="39" spans="1:5" ht="17.25" customHeight="1" x14ac:dyDescent="0.25">
      <c r="A39" s="11" t="s">
        <v>20</v>
      </c>
      <c r="B39" s="30">
        <v>77675</v>
      </c>
      <c r="C39" s="10">
        <v>3.53173</v>
      </c>
    </row>
    <row r="40" spans="1:5" ht="17.25" customHeight="1" x14ac:dyDescent="0.25">
      <c r="A40" s="11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6510</v>
      </c>
      <c r="C47" s="33"/>
    </row>
    <row r="48" spans="1:5" x14ac:dyDescent="0.25">
      <c r="A48" s="17" t="s">
        <v>1</v>
      </c>
      <c r="B48" s="30">
        <v>6510</v>
      </c>
      <c r="C48" s="10">
        <v>8.60595</v>
      </c>
    </row>
    <row r="49" spans="1:3" x14ac:dyDescent="0.25">
      <c r="A49" s="17"/>
      <c r="B49" s="30"/>
      <c r="C49" s="10"/>
    </row>
    <row r="50" spans="1:3" x14ac:dyDescent="0.25">
      <c r="A50" s="21"/>
      <c r="B50" s="21"/>
      <c r="C50" s="21"/>
    </row>
    <row r="51" spans="1:3" x14ac:dyDescent="0.25">
      <c r="A51" s="21"/>
      <c r="B51" s="21"/>
      <c r="C51" s="21"/>
    </row>
    <row r="52" spans="1:3" x14ac:dyDescent="0.25">
      <c r="A52" s="1" t="s">
        <v>4</v>
      </c>
      <c r="B52" s="6"/>
      <c r="C52" s="6"/>
    </row>
    <row r="53" spans="1:3" x14ac:dyDescent="0.25">
      <c r="A53" s="1" t="s">
        <v>38</v>
      </c>
      <c r="B53" s="6"/>
      <c r="C53" s="6"/>
    </row>
    <row r="54" spans="1:3" x14ac:dyDescent="0.25">
      <c r="A54" s="1"/>
      <c r="B54" s="22"/>
      <c r="C54" s="22"/>
    </row>
    <row r="55" spans="1:3" ht="31.5" x14ac:dyDescent="0.25">
      <c r="A55" s="3"/>
      <c r="B55" s="28" t="s">
        <v>3</v>
      </c>
      <c r="C55" s="28" t="s">
        <v>19</v>
      </c>
    </row>
    <row r="56" spans="1:3" ht="31.5" x14ac:dyDescent="0.25">
      <c r="A56" s="24" t="s">
        <v>8</v>
      </c>
      <c r="B56" s="29">
        <f>B57</f>
        <v>2737</v>
      </c>
      <c r="C56" s="33"/>
    </row>
    <row r="57" spans="1:3" x14ac:dyDescent="0.25">
      <c r="A57" s="17" t="s">
        <v>36</v>
      </c>
      <c r="B57" s="30">
        <v>2737</v>
      </c>
      <c r="C57" s="10">
        <v>2.3089440990000001</v>
      </c>
    </row>
    <row r="58" spans="1:3" x14ac:dyDescent="0.25">
      <c r="A58" s="17" t="s">
        <v>37</v>
      </c>
      <c r="B58" s="30">
        <v>4</v>
      </c>
      <c r="C58" s="10">
        <v>911.89005999999995</v>
      </c>
    </row>
    <row r="59" spans="1:3" x14ac:dyDescent="0.25">
      <c r="A59" s="21"/>
      <c r="B59" s="21"/>
      <c r="C59" s="21"/>
    </row>
    <row r="60" spans="1:3" x14ac:dyDescent="0.25">
      <c r="A60" s="21"/>
      <c r="B60" s="21"/>
      <c r="C60" s="21"/>
    </row>
    <row r="61" spans="1:3" x14ac:dyDescent="0.25">
      <c r="A61" s="26" t="s">
        <v>7</v>
      </c>
      <c r="B61" s="21"/>
      <c r="C61" s="21"/>
    </row>
    <row r="62" spans="1:3" x14ac:dyDescent="0.25">
      <c r="A62" s="26" t="s">
        <v>9</v>
      </c>
      <c r="B62" s="21"/>
      <c r="C62" s="21"/>
    </row>
    <row r="63" spans="1:3" x14ac:dyDescent="0.25">
      <c r="A63" s="26"/>
      <c r="B63" s="21"/>
      <c r="C63" s="21"/>
    </row>
    <row r="64" spans="1:3" ht="31.5" x14ac:dyDescent="0.25">
      <c r="A64" s="3"/>
      <c r="B64" s="28" t="s">
        <v>3</v>
      </c>
      <c r="C64" s="28" t="s">
        <v>19</v>
      </c>
    </row>
    <row r="65" spans="1:4" x14ac:dyDescent="0.25">
      <c r="A65" s="25" t="s">
        <v>2</v>
      </c>
      <c r="B65" s="29">
        <f>SUM(B66:B70)</f>
        <v>316189</v>
      </c>
      <c r="C65" s="13"/>
    </row>
    <row r="66" spans="1:4" x14ac:dyDescent="0.25">
      <c r="A66" s="17" t="s">
        <v>1</v>
      </c>
      <c r="B66" s="30">
        <v>44110</v>
      </c>
      <c r="C66" s="10">
        <v>5.0742200000000004</v>
      </c>
    </row>
    <row r="67" spans="1:4" x14ac:dyDescent="0.25">
      <c r="A67" s="17" t="s">
        <v>0</v>
      </c>
      <c r="B67" s="30">
        <v>77675</v>
      </c>
      <c r="C67" s="10">
        <v>3.93703</v>
      </c>
    </row>
    <row r="68" spans="1:4" x14ac:dyDescent="0.25">
      <c r="A68" s="17" t="s">
        <v>10</v>
      </c>
      <c r="B68" s="30">
        <v>29154</v>
      </c>
      <c r="C68" s="10">
        <v>1.54331</v>
      </c>
    </row>
    <row r="69" spans="1:4" x14ac:dyDescent="0.25">
      <c r="A69" s="17" t="s">
        <v>22</v>
      </c>
      <c r="B69" s="30">
        <v>162513</v>
      </c>
      <c r="C69" s="10">
        <v>1.54331</v>
      </c>
    </row>
    <row r="70" spans="1:4" x14ac:dyDescent="0.25">
      <c r="A70" s="17" t="s">
        <v>39</v>
      </c>
      <c r="B70" s="42">
        <v>2737</v>
      </c>
      <c r="C70" s="43">
        <v>0.53500999999999999</v>
      </c>
    </row>
    <row r="71" spans="1:4" x14ac:dyDescent="0.25">
      <c r="A71" s="41" t="s">
        <v>40</v>
      </c>
      <c r="B71" s="44">
        <v>4</v>
      </c>
      <c r="C71" s="14">
        <v>1440.8197299999999</v>
      </c>
    </row>
    <row r="73" spans="1:4" ht="31.5" x14ac:dyDescent="0.25">
      <c r="A73" s="3"/>
      <c r="B73" s="28" t="s">
        <v>3</v>
      </c>
      <c r="C73" s="28" t="s">
        <v>19</v>
      </c>
    </row>
    <row r="74" spans="1:4" x14ac:dyDescent="0.25">
      <c r="A74" s="25" t="s">
        <v>2</v>
      </c>
      <c r="B74" s="29">
        <f>B75+B76</f>
        <v>100577</v>
      </c>
      <c r="C74" s="39"/>
    </row>
    <row r="75" spans="1:4" x14ac:dyDescent="0.25">
      <c r="A75" s="17" t="s">
        <v>0</v>
      </c>
      <c r="B75" s="38">
        <v>99507</v>
      </c>
      <c r="C75" s="14">
        <v>3.93703</v>
      </c>
      <c r="D75" s="4"/>
    </row>
    <row r="76" spans="1:4" x14ac:dyDescent="0.25">
      <c r="A76" s="17" t="s">
        <v>1</v>
      </c>
      <c r="B76" s="38">
        <v>1070</v>
      </c>
      <c r="C76" s="14">
        <v>5.0742200000000004</v>
      </c>
      <c r="D76" s="37"/>
    </row>
    <row r="77" spans="1:4" x14ac:dyDescent="0.25">
      <c r="D77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55" zoomScale="90" zoomScaleNormal="90" workbookViewId="0">
      <selection activeCell="B68" sqref="B68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420307</v>
      </c>
      <c r="C10" s="15"/>
    </row>
    <row r="11" spans="1:4" s="7" customFormat="1" ht="16.5" customHeight="1" x14ac:dyDescent="0.25">
      <c r="A11" s="11" t="s">
        <v>29</v>
      </c>
      <c r="B11" s="30">
        <v>3151</v>
      </c>
      <c r="C11" s="10">
        <v>4.43</v>
      </c>
      <c r="D11" s="34"/>
    </row>
    <row r="12" spans="1:4" s="7" customFormat="1" ht="16.5" customHeight="1" x14ac:dyDescent="0.25">
      <c r="A12" s="11" t="s">
        <v>30</v>
      </c>
      <c r="B12" s="30">
        <v>17627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2028</v>
      </c>
      <c r="C13" s="10">
        <v>5.0044181459999999</v>
      </c>
      <c r="D13" s="34"/>
    </row>
    <row r="14" spans="1:4" s="7" customFormat="1" x14ac:dyDescent="0.25">
      <c r="A14" s="40" t="s">
        <v>27</v>
      </c>
      <c r="B14" s="30">
        <v>151800</v>
      </c>
      <c r="C14" s="10">
        <v>7.9505999999999997</v>
      </c>
      <c r="D14" s="34"/>
    </row>
    <row r="15" spans="1:4" s="7" customFormat="1" x14ac:dyDescent="0.25">
      <c r="A15" s="11" t="s">
        <v>28</v>
      </c>
      <c r="B15" s="30">
        <v>76002</v>
      </c>
      <c r="C15" s="10">
        <v>9.08779</v>
      </c>
      <c r="D15" s="34"/>
    </row>
    <row r="16" spans="1:4" s="7" customFormat="1" x14ac:dyDescent="0.25">
      <c r="A16" s="11" t="s">
        <v>24</v>
      </c>
      <c r="B16" s="30">
        <v>5219</v>
      </c>
      <c r="C16" s="10">
        <v>7.5158555279000003</v>
      </c>
      <c r="D16" s="34"/>
    </row>
    <row r="17" spans="1:4" s="7" customFormat="1" x14ac:dyDescent="0.25">
      <c r="A17" s="11" t="s">
        <v>25</v>
      </c>
      <c r="B17" s="30">
        <v>164480</v>
      </c>
      <c r="C17" s="10">
        <v>7.267618981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89262</v>
      </c>
      <c r="C25" s="13"/>
    </row>
    <row r="26" spans="1:4" s="9" customFormat="1" x14ac:dyDescent="0.25">
      <c r="A26" s="11" t="s">
        <v>20</v>
      </c>
      <c r="B26" s="30">
        <v>87946</v>
      </c>
      <c r="C26" s="10">
        <v>4.0135699999999996</v>
      </c>
    </row>
    <row r="27" spans="1:4" s="7" customFormat="1" x14ac:dyDescent="0.25">
      <c r="A27" s="11" t="s">
        <v>21</v>
      </c>
      <c r="B27" s="30">
        <v>1316</v>
      </c>
      <c r="C27" s="10">
        <v>4.0135699999999996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</f>
        <v>298295</v>
      </c>
      <c r="C33" s="15"/>
    </row>
    <row r="34" spans="1:5" ht="17.25" customHeight="1" x14ac:dyDescent="0.25">
      <c r="A34" s="17" t="s">
        <v>29</v>
      </c>
      <c r="B34" s="30">
        <v>28828</v>
      </c>
      <c r="C34" s="10">
        <v>4.43</v>
      </c>
    </row>
    <row r="35" spans="1:5" ht="17.25" customHeight="1" x14ac:dyDescent="0.25">
      <c r="A35" s="17" t="s">
        <v>30</v>
      </c>
      <c r="B35" s="30">
        <v>147156</v>
      </c>
      <c r="C35" s="10">
        <v>4.43</v>
      </c>
    </row>
    <row r="36" spans="1:5" ht="30" customHeight="1" x14ac:dyDescent="0.25">
      <c r="A36" s="17" t="s">
        <v>31</v>
      </c>
      <c r="B36" s="30">
        <v>28828</v>
      </c>
      <c r="C36" s="10">
        <v>-1.54331</v>
      </c>
    </row>
    <row r="37" spans="1:5" ht="30" customHeight="1" x14ac:dyDescent="0.25">
      <c r="A37" s="17" t="s">
        <v>32</v>
      </c>
      <c r="B37" s="30">
        <v>147156</v>
      </c>
      <c r="C37" s="10">
        <v>-1.54331</v>
      </c>
    </row>
    <row r="38" spans="1:5" ht="17.25" customHeight="1" x14ac:dyDescent="0.25">
      <c r="A38" s="17" t="s">
        <v>21</v>
      </c>
      <c r="B38" s="30">
        <v>47606</v>
      </c>
      <c r="C38" s="10">
        <v>3.5051299999999999</v>
      </c>
    </row>
    <row r="39" spans="1:5" ht="17.25" customHeight="1" x14ac:dyDescent="0.25">
      <c r="A39" s="17" t="s">
        <v>20</v>
      </c>
      <c r="B39" s="30">
        <v>74705</v>
      </c>
      <c r="C39" s="10">
        <v>3.5051299999999999</v>
      </c>
    </row>
    <row r="40" spans="1:5" ht="17.25" customHeight="1" x14ac:dyDescent="0.25">
      <c r="A40" s="17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4425</v>
      </c>
      <c r="C47" s="33"/>
    </row>
    <row r="48" spans="1:5" x14ac:dyDescent="0.25">
      <c r="A48" s="17" t="s">
        <v>1</v>
      </c>
      <c r="B48" s="30">
        <v>4425</v>
      </c>
      <c r="C48" s="10">
        <v>8.5793499999999998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1" t="s">
        <v>4</v>
      </c>
      <c r="B51" s="6"/>
      <c r="C51" s="6"/>
      <c r="D51" s="4"/>
    </row>
    <row r="52" spans="1:4" x14ac:dyDescent="0.25">
      <c r="A52" s="1" t="s">
        <v>41</v>
      </c>
      <c r="B52" s="6"/>
      <c r="C52" s="6"/>
      <c r="D52" s="4"/>
    </row>
    <row r="53" spans="1:4" x14ac:dyDescent="0.25">
      <c r="A53" s="1"/>
      <c r="B53" s="22"/>
      <c r="C53" s="22"/>
    </row>
    <row r="54" spans="1:4" ht="31.5" x14ac:dyDescent="0.25">
      <c r="A54" s="3"/>
      <c r="B54" s="28" t="s">
        <v>3</v>
      </c>
      <c r="C54" s="28" t="s">
        <v>19</v>
      </c>
    </row>
    <row r="55" spans="1:4" ht="31.5" x14ac:dyDescent="0.25">
      <c r="A55" s="24" t="s">
        <v>8</v>
      </c>
      <c r="B55" s="29">
        <f>B56</f>
        <v>1445</v>
      </c>
      <c r="C55" s="33"/>
    </row>
    <row r="56" spans="1:4" x14ac:dyDescent="0.25">
      <c r="A56" s="17" t="s">
        <v>42</v>
      </c>
      <c r="B56" s="30">
        <v>1445</v>
      </c>
      <c r="C56" s="10">
        <v>2.3673356399999999</v>
      </c>
    </row>
    <row r="57" spans="1:4" x14ac:dyDescent="0.25">
      <c r="A57" s="17" t="s">
        <v>43</v>
      </c>
      <c r="B57" s="30">
        <v>2</v>
      </c>
      <c r="C57" s="10">
        <v>854.67594999999994</v>
      </c>
    </row>
    <row r="58" spans="1:4" x14ac:dyDescent="0.25">
      <c r="A58" s="32"/>
      <c r="B58" s="45"/>
      <c r="C58" s="31"/>
    </row>
    <row r="59" spans="1:4" x14ac:dyDescent="0.25">
      <c r="A59" s="26" t="s">
        <v>7</v>
      </c>
      <c r="B59" s="45"/>
      <c r="C59" s="31"/>
    </row>
    <row r="60" spans="1:4" ht="31.5" customHeight="1" x14ac:dyDescent="0.25">
      <c r="A60" s="26" t="s">
        <v>9</v>
      </c>
      <c r="B60" s="21"/>
      <c r="C60" s="21"/>
    </row>
    <row r="61" spans="1:4" x14ac:dyDescent="0.25">
      <c r="A61" s="26"/>
      <c r="B61" s="21"/>
      <c r="C61" s="21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SUM(B64:B68)</f>
        <v>299740</v>
      </c>
      <c r="C63" s="13"/>
    </row>
    <row r="64" spans="1:4" x14ac:dyDescent="0.25">
      <c r="A64" s="17" t="s">
        <v>1</v>
      </c>
      <c r="B64" s="30">
        <v>47606</v>
      </c>
      <c r="C64" s="10">
        <v>5.0742200000000004</v>
      </c>
    </row>
    <row r="65" spans="1:4" x14ac:dyDescent="0.25">
      <c r="A65" s="17" t="s">
        <v>0</v>
      </c>
      <c r="B65" s="30">
        <v>74705</v>
      </c>
      <c r="C65" s="10">
        <v>3.93703</v>
      </c>
    </row>
    <row r="66" spans="1:4" x14ac:dyDescent="0.25">
      <c r="A66" s="17" t="s">
        <v>10</v>
      </c>
      <c r="B66" s="30">
        <v>28828</v>
      </c>
      <c r="C66" s="10">
        <v>1.54331</v>
      </c>
    </row>
    <row r="67" spans="1:4" x14ac:dyDescent="0.25">
      <c r="A67" s="17" t="s">
        <v>22</v>
      </c>
      <c r="B67" s="30">
        <v>147156</v>
      </c>
      <c r="C67" s="10">
        <v>1.54331</v>
      </c>
    </row>
    <row r="68" spans="1:4" x14ac:dyDescent="0.25">
      <c r="A68" s="47" t="s">
        <v>39</v>
      </c>
      <c r="B68" s="42">
        <v>1445</v>
      </c>
      <c r="C68" s="43">
        <v>0.53500999999999999</v>
      </c>
    </row>
    <row r="69" spans="1:4" x14ac:dyDescent="0.25">
      <c r="A69" s="48" t="s">
        <v>40</v>
      </c>
      <c r="B69" s="49">
        <v>2</v>
      </c>
      <c r="C69" s="49">
        <v>1440.8197299999999</v>
      </c>
    </row>
    <row r="70" spans="1:4" x14ac:dyDescent="0.25">
      <c r="A70" s="46"/>
    </row>
    <row r="71" spans="1:4" ht="31.5" x14ac:dyDescent="0.25">
      <c r="A71" s="3"/>
      <c r="B71" s="28" t="s">
        <v>3</v>
      </c>
      <c r="C71" s="28" t="s">
        <v>19</v>
      </c>
    </row>
    <row r="72" spans="1:4" x14ac:dyDescent="0.25">
      <c r="A72" s="25" t="s">
        <v>2</v>
      </c>
      <c r="B72" s="29">
        <f>B73+B74</f>
        <v>89262</v>
      </c>
      <c r="C72" s="39"/>
    </row>
    <row r="73" spans="1:4" x14ac:dyDescent="0.25">
      <c r="A73" s="17" t="s">
        <v>0</v>
      </c>
      <c r="B73" s="38">
        <v>87946</v>
      </c>
      <c r="C73" s="14">
        <v>3.93703</v>
      </c>
      <c r="D73" s="4"/>
    </row>
    <row r="74" spans="1:4" x14ac:dyDescent="0.25">
      <c r="A74" s="17" t="s">
        <v>1</v>
      </c>
      <c r="B74" s="38">
        <v>1316</v>
      </c>
      <c r="C74" s="14">
        <v>5.0742200000000004</v>
      </c>
      <c r="D74" s="37"/>
    </row>
    <row r="75" spans="1:4" x14ac:dyDescent="0.25">
      <c r="D75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9" zoomScale="90" zoomScaleNormal="90" workbookViewId="0">
      <selection activeCell="B68" sqref="B68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432139</v>
      </c>
      <c r="C10" s="15"/>
    </row>
    <row r="11" spans="1:4" s="7" customFormat="1" ht="16.5" customHeight="1" x14ac:dyDescent="0.25">
      <c r="A11" s="11" t="s">
        <v>29</v>
      </c>
      <c r="B11" s="30">
        <v>3491</v>
      </c>
      <c r="C11" s="10">
        <v>4.43</v>
      </c>
      <c r="D11" s="34"/>
    </row>
    <row r="12" spans="1:4" s="7" customFormat="1" ht="16.5" customHeight="1" x14ac:dyDescent="0.25">
      <c r="A12" s="11" t="s">
        <v>30</v>
      </c>
      <c r="B12" s="30">
        <v>18231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2251</v>
      </c>
      <c r="C13" s="10">
        <v>4.7866903597999997</v>
      </c>
      <c r="D13" s="34"/>
    </row>
    <row r="14" spans="1:4" s="7" customFormat="1" x14ac:dyDescent="0.25">
      <c r="A14" s="40" t="s">
        <v>27</v>
      </c>
      <c r="B14" s="30">
        <v>157424</v>
      </c>
      <c r="C14" s="10">
        <v>7.8484800000000003</v>
      </c>
      <c r="D14" s="34"/>
    </row>
    <row r="15" spans="1:4" s="7" customFormat="1" x14ac:dyDescent="0.25">
      <c r="A15" s="11" t="s">
        <v>28</v>
      </c>
      <c r="B15" s="30">
        <v>83558</v>
      </c>
      <c r="C15" s="10">
        <v>8.9856700000000007</v>
      </c>
      <c r="D15" s="34"/>
    </row>
    <row r="16" spans="1:4" s="7" customFormat="1" x14ac:dyDescent="0.25">
      <c r="A16" s="11" t="s">
        <v>24</v>
      </c>
      <c r="B16" s="30">
        <v>5285</v>
      </c>
      <c r="C16" s="10">
        <v>7.3666130558000003</v>
      </c>
      <c r="D16" s="34"/>
    </row>
    <row r="17" spans="1:4" s="7" customFormat="1" x14ac:dyDescent="0.25">
      <c r="A17" s="11" t="s">
        <v>25</v>
      </c>
      <c r="B17" s="30">
        <v>161899</v>
      </c>
      <c r="C17" s="10">
        <v>7.1651130026000001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94943</v>
      </c>
      <c r="C25" s="13"/>
    </row>
    <row r="26" spans="1:4" s="9" customFormat="1" x14ac:dyDescent="0.25">
      <c r="A26" s="11" t="s">
        <v>20</v>
      </c>
      <c r="B26" s="30">
        <v>93411</v>
      </c>
      <c r="C26" s="10">
        <v>3.9114499999999999</v>
      </c>
    </row>
    <row r="27" spans="1:4" s="7" customFormat="1" x14ac:dyDescent="0.25">
      <c r="A27" s="11" t="s">
        <v>21</v>
      </c>
      <c r="B27" s="30">
        <v>1532</v>
      </c>
      <c r="C27" s="10">
        <v>3.9114499999999999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B34+B38+B39+B40+B41+B35</f>
        <v>343414</v>
      </c>
      <c r="C33" s="15"/>
    </row>
    <row r="34" spans="1:5" ht="17.25" customHeight="1" x14ac:dyDescent="0.25">
      <c r="A34" s="17" t="s">
        <v>29</v>
      </c>
      <c r="B34" s="30">
        <v>32215</v>
      </c>
      <c r="C34" s="10">
        <v>4.43</v>
      </c>
    </row>
    <row r="35" spans="1:5" ht="17.25" customHeight="1" x14ac:dyDescent="0.25">
      <c r="A35" s="17" t="s">
        <v>30</v>
      </c>
      <c r="B35" s="30">
        <v>164081</v>
      </c>
      <c r="C35" s="10">
        <v>4.43</v>
      </c>
    </row>
    <row r="36" spans="1:5" ht="30" customHeight="1" x14ac:dyDescent="0.25">
      <c r="A36" s="17" t="s">
        <v>31</v>
      </c>
      <c r="B36" s="30">
        <v>32215</v>
      </c>
      <c r="C36" s="10">
        <v>-1.54331</v>
      </c>
    </row>
    <row r="37" spans="1:5" ht="30" customHeight="1" x14ac:dyDescent="0.25">
      <c r="A37" s="17" t="s">
        <v>32</v>
      </c>
      <c r="B37" s="30">
        <v>164081</v>
      </c>
      <c r="C37" s="10">
        <v>-1.54331</v>
      </c>
    </row>
    <row r="38" spans="1:5" ht="17.25" customHeight="1" x14ac:dyDescent="0.25">
      <c r="A38" s="17" t="s">
        <v>21</v>
      </c>
      <c r="B38" s="30">
        <v>59296</v>
      </c>
      <c r="C38" s="10">
        <v>3.4210199999999999</v>
      </c>
    </row>
    <row r="39" spans="1:5" ht="17.25" customHeight="1" x14ac:dyDescent="0.25">
      <c r="A39" s="17" t="s">
        <v>20</v>
      </c>
      <c r="B39" s="30">
        <v>87822</v>
      </c>
      <c r="C39" s="10">
        <v>3.4210199999999999</v>
      </c>
    </row>
    <row r="40" spans="1:5" ht="17.25" customHeight="1" x14ac:dyDescent="0.25">
      <c r="A40" s="17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7564</v>
      </c>
      <c r="C47" s="33"/>
    </row>
    <row r="48" spans="1:5" x14ac:dyDescent="0.25">
      <c r="A48" s="17" t="s">
        <v>1</v>
      </c>
      <c r="B48" s="30">
        <v>7564</v>
      </c>
      <c r="C48" s="10">
        <v>8.4952400000000008</v>
      </c>
    </row>
    <row r="49" spans="1:3" x14ac:dyDescent="0.25">
      <c r="A49" s="17"/>
      <c r="B49" s="30"/>
      <c r="C49" s="10"/>
    </row>
    <row r="50" spans="1:3" x14ac:dyDescent="0.25">
      <c r="A50" s="21"/>
      <c r="B50" s="21"/>
      <c r="C50" s="21"/>
    </row>
    <row r="51" spans="1:3" x14ac:dyDescent="0.25">
      <c r="A51" s="1" t="s">
        <v>4</v>
      </c>
      <c r="B51" s="6"/>
      <c r="C51" s="6"/>
    </row>
    <row r="52" spans="1:3" x14ac:dyDescent="0.25">
      <c r="A52" s="1" t="s">
        <v>41</v>
      </c>
      <c r="B52" s="6"/>
      <c r="C52" s="6"/>
    </row>
    <row r="53" spans="1:3" x14ac:dyDescent="0.25">
      <c r="A53" s="1"/>
      <c r="B53" s="22"/>
      <c r="C53" s="22"/>
    </row>
    <row r="54" spans="1:3" ht="31.5" x14ac:dyDescent="0.25">
      <c r="A54" s="3"/>
      <c r="B54" s="28" t="s">
        <v>3</v>
      </c>
      <c r="C54" s="28" t="s">
        <v>19</v>
      </c>
    </row>
    <row r="55" spans="1:3" ht="31.5" x14ac:dyDescent="0.25">
      <c r="A55" s="24" t="s">
        <v>8</v>
      </c>
      <c r="B55" s="29">
        <f>B56</f>
        <v>1457</v>
      </c>
      <c r="C55" s="33"/>
    </row>
    <row r="56" spans="1:3" x14ac:dyDescent="0.25">
      <c r="A56" s="17" t="s">
        <v>42</v>
      </c>
      <c r="B56" s="30">
        <v>1457</v>
      </c>
      <c r="C56" s="10">
        <v>2.3832807140000001</v>
      </c>
    </row>
    <row r="57" spans="1:3" x14ac:dyDescent="0.25">
      <c r="A57" s="17" t="s">
        <v>43</v>
      </c>
      <c r="B57" s="30">
        <v>2</v>
      </c>
      <c r="C57" s="10">
        <v>778.87228000000005</v>
      </c>
    </row>
    <row r="58" spans="1:3" x14ac:dyDescent="0.25">
      <c r="A58" s="21"/>
      <c r="B58" s="21"/>
      <c r="C58" s="21"/>
    </row>
    <row r="59" spans="1:3" x14ac:dyDescent="0.25">
      <c r="A59" s="26" t="s">
        <v>7</v>
      </c>
      <c r="B59" s="21"/>
      <c r="C59" s="21"/>
    </row>
    <row r="60" spans="1:3" x14ac:dyDescent="0.25">
      <c r="A60" s="26" t="s">
        <v>9</v>
      </c>
      <c r="B60" s="21"/>
      <c r="C60" s="21"/>
    </row>
    <row r="61" spans="1:3" x14ac:dyDescent="0.25">
      <c r="A61" s="26"/>
      <c r="B61" s="21"/>
      <c r="C61" s="21"/>
    </row>
    <row r="62" spans="1:3" ht="31.5" x14ac:dyDescent="0.25">
      <c r="A62" s="3"/>
      <c r="B62" s="28" t="s">
        <v>3</v>
      </c>
      <c r="C62" s="28" t="s">
        <v>19</v>
      </c>
    </row>
    <row r="63" spans="1:3" x14ac:dyDescent="0.25">
      <c r="A63" s="25" t="s">
        <v>2</v>
      </c>
      <c r="B63" s="29">
        <f>SUM(B64:B68)</f>
        <v>344871</v>
      </c>
      <c r="C63" s="13"/>
    </row>
    <row r="64" spans="1:3" x14ac:dyDescent="0.25">
      <c r="A64" s="17" t="s">
        <v>1</v>
      </c>
      <c r="B64" s="30">
        <v>59296</v>
      </c>
      <c r="C64" s="10">
        <v>5.0742200000000004</v>
      </c>
    </row>
    <row r="65" spans="1:4" x14ac:dyDescent="0.25">
      <c r="A65" s="17" t="s">
        <v>0</v>
      </c>
      <c r="B65" s="30">
        <v>87822</v>
      </c>
      <c r="C65" s="10">
        <v>3.93703</v>
      </c>
    </row>
    <row r="66" spans="1:4" x14ac:dyDescent="0.25">
      <c r="A66" s="17" t="s">
        <v>10</v>
      </c>
      <c r="B66" s="30">
        <v>32215</v>
      </c>
      <c r="C66" s="10">
        <v>1.54331</v>
      </c>
    </row>
    <row r="67" spans="1:4" x14ac:dyDescent="0.25">
      <c r="A67" s="47" t="s">
        <v>22</v>
      </c>
      <c r="B67" s="51">
        <v>164081</v>
      </c>
      <c r="C67" s="10">
        <v>1.54331</v>
      </c>
    </row>
    <row r="68" spans="1:4" x14ac:dyDescent="0.25">
      <c r="A68" s="47" t="s">
        <v>39</v>
      </c>
      <c r="B68" s="44">
        <v>1457</v>
      </c>
      <c r="C68" s="50">
        <v>0.53500999999999999</v>
      </c>
    </row>
    <row r="69" spans="1:4" x14ac:dyDescent="0.25">
      <c r="A69" s="48" t="s">
        <v>40</v>
      </c>
      <c r="B69" s="49">
        <v>2</v>
      </c>
      <c r="C69" s="49">
        <v>1440.8197299999999</v>
      </c>
    </row>
    <row r="70" spans="1:4" x14ac:dyDescent="0.25">
      <c r="A70" s="21"/>
      <c r="B70" s="21"/>
      <c r="C70" s="21"/>
    </row>
    <row r="71" spans="1:4" ht="31.5" x14ac:dyDescent="0.25">
      <c r="A71" s="3"/>
      <c r="B71" s="28" t="s">
        <v>3</v>
      </c>
      <c r="C71" s="28" t="s">
        <v>19</v>
      </c>
    </row>
    <row r="72" spans="1:4" x14ac:dyDescent="0.25">
      <c r="A72" s="53" t="s">
        <v>2</v>
      </c>
      <c r="B72" s="54">
        <f>B73+B74</f>
        <v>94943</v>
      </c>
      <c r="C72" s="55"/>
    </row>
    <row r="73" spans="1:4" x14ac:dyDescent="0.25">
      <c r="A73" s="17" t="s">
        <v>0</v>
      </c>
      <c r="B73" s="38">
        <v>93411</v>
      </c>
      <c r="C73" s="14">
        <v>3.93703</v>
      </c>
      <c r="D73" s="4"/>
    </row>
    <row r="74" spans="1:4" x14ac:dyDescent="0.25">
      <c r="A74" s="17" t="s">
        <v>1</v>
      </c>
      <c r="B74" s="38">
        <v>1532</v>
      </c>
      <c r="C74" s="14">
        <v>5.0742200000000004</v>
      </c>
      <c r="D74" s="37"/>
    </row>
    <row r="75" spans="1:4" x14ac:dyDescent="0.25">
      <c r="D75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zoomScale="90" zoomScaleNormal="90" workbookViewId="0">
      <selection activeCell="B68" sqref="B68"/>
    </sheetView>
  </sheetViews>
  <sheetFormatPr defaultRowHeight="15.75" x14ac:dyDescent="0.25"/>
  <cols>
    <col min="1" max="1" width="73.85546875" style="20" customWidth="1"/>
    <col min="2" max="2" width="27.140625" style="20" customWidth="1"/>
    <col min="3" max="3" width="21.140625" style="20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23</v>
      </c>
      <c r="B1" s="22"/>
      <c r="C1" s="22"/>
    </row>
    <row r="2" spans="1:4" x14ac:dyDescent="0.25">
      <c r="A2" s="1"/>
      <c r="B2" s="22"/>
      <c r="C2" s="22"/>
    </row>
    <row r="3" spans="1:4" ht="31.5" x14ac:dyDescent="0.25">
      <c r="A3" s="23"/>
      <c r="B3" s="28" t="s">
        <v>3</v>
      </c>
      <c r="C3" s="28" t="s">
        <v>18</v>
      </c>
    </row>
    <row r="4" spans="1:4" ht="31.5" x14ac:dyDescent="0.25">
      <c r="A4" s="27" t="s">
        <v>17</v>
      </c>
      <c r="B4" s="15">
        <v>0</v>
      </c>
      <c r="C4" s="15">
        <v>0</v>
      </c>
    </row>
    <row r="5" spans="1:4" x14ac:dyDescent="0.25">
      <c r="A5" s="1"/>
      <c r="B5" s="22"/>
      <c r="C5" s="22"/>
    </row>
    <row r="6" spans="1:4" s="22" customFormat="1" x14ac:dyDescent="0.25">
      <c r="A6" s="1" t="s">
        <v>11</v>
      </c>
      <c r="B6" s="19"/>
      <c r="C6" s="19"/>
    </row>
    <row r="7" spans="1:4" s="22" customFormat="1" x14ac:dyDescent="0.25">
      <c r="A7" s="1" t="s">
        <v>12</v>
      </c>
      <c r="B7" s="19"/>
      <c r="C7" s="19"/>
    </row>
    <row r="8" spans="1:4" x14ac:dyDescent="0.25">
      <c r="A8" s="18"/>
    </row>
    <row r="9" spans="1:4" s="7" customFormat="1" ht="31.5" x14ac:dyDescent="0.25">
      <c r="A9" s="23"/>
      <c r="B9" s="28" t="s">
        <v>3</v>
      </c>
      <c r="C9" s="28" t="s">
        <v>19</v>
      </c>
    </row>
    <row r="10" spans="1:4" s="9" customFormat="1" ht="31.5" x14ac:dyDescent="0.25">
      <c r="A10" s="27" t="s">
        <v>5</v>
      </c>
      <c r="B10" s="29">
        <f>SUM(B11:B19)</f>
        <v>388797</v>
      </c>
      <c r="C10" s="15"/>
    </row>
    <row r="11" spans="1:4" s="7" customFormat="1" ht="17.25" customHeight="1" x14ac:dyDescent="0.25">
      <c r="A11" s="11" t="s">
        <v>29</v>
      </c>
      <c r="B11" s="30">
        <v>2755</v>
      </c>
      <c r="C11" s="10">
        <v>4.43</v>
      </c>
      <c r="D11" s="34"/>
    </row>
    <row r="12" spans="1:4" s="7" customFormat="1" ht="17.25" customHeight="1" x14ac:dyDescent="0.25">
      <c r="A12" s="11" t="s">
        <v>30</v>
      </c>
      <c r="B12" s="30">
        <v>21260</v>
      </c>
      <c r="C12" s="10">
        <v>4.43</v>
      </c>
      <c r="D12" s="34"/>
    </row>
    <row r="13" spans="1:4" s="7" customFormat="1" x14ac:dyDescent="0.25">
      <c r="A13" s="40" t="s">
        <v>26</v>
      </c>
      <c r="B13" s="30">
        <v>2328</v>
      </c>
      <c r="C13" s="10">
        <v>4.9347594501999996</v>
      </c>
      <c r="D13" s="34"/>
    </row>
    <row r="14" spans="1:4" s="7" customFormat="1" x14ac:dyDescent="0.25">
      <c r="A14" s="40" t="s">
        <v>27</v>
      </c>
      <c r="B14" s="30">
        <v>135819</v>
      </c>
      <c r="C14" s="10">
        <v>8.1241000000000003</v>
      </c>
      <c r="D14" s="34"/>
    </row>
    <row r="15" spans="1:4" s="7" customFormat="1" x14ac:dyDescent="0.25">
      <c r="A15" s="11" t="s">
        <v>28</v>
      </c>
      <c r="B15" s="30">
        <v>78565</v>
      </c>
      <c r="C15" s="10">
        <v>9.2612900000000007</v>
      </c>
      <c r="D15" s="34"/>
    </row>
    <row r="16" spans="1:4" s="7" customFormat="1" x14ac:dyDescent="0.25">
      <c r="A16" s="11" t="s">
        <v>24</v>
      </c>
      <c r="B16" s="30">
        <v>5010</v>
      </c>
      <c r="C16" s="10">
        <v>7.6028063872000002</v>
      </c>
      <c r="D16" s="34"/>
    </row>
    <row r="17" spans="1:4" s="7" customFormat="1" x14ac:dyDescent="0.25">
      <c r="A17" s="11" t="s">
        <v>25</v>
      </c>
      <c r="B17" s="30">
        <v>143060</v>
      </c>
      <c r="C17" s="10">
        <v>7.4947200475000004</v>
      </c>
      <c r="D17" s="34"/>
    </row>
    <row r="18" spans="1:4" s="7" customFormat="1" x14ac:dyDescent="0.25">
      <c r="A18" s="17"/>
      <c r="B18" s="30"/>
      <c r="C18" s="10"/>
      <c r="D18" s="34"/>
    </row>
    <row r="19" spans="1:4" s="7" customFormat="1" x14ac:dyDescent="0.25">
      <c r="A19" s="11"/>
      <c r="B19" s="30"/>
      <c r="C19" s="10"/>
      <c r="D19" s="34"/>
    </row>
    <row r="20" spans="1:4" s="5" customFormat="1" x14ac:dyDescent="0.25">
      <c r="A20" s="32"/>
      <c r="B20" s="16"/>
      <c r="C20" s="31"/>
      <c r="D20" s="35"/>
    </row>
    <row r="21" spans="1:4" s="5" customFormat="1" x14ac:dyDescent="0.25">
      <c r="A21" s="1" t="s">
        <v>11</v>
      </c>
      <c r="B21" s="19"/>
      <c r="C21" s="19"/>
    </row>
    <row r="22" spans="1:4" s="22" customFormat="1" x14ac:dyDescent="0.25">
      <c r="A22" s="1" t="s">
        <v>13</v>
      </c>
      <c r="B22" s="19"/>
      <c r="C22" s="19"/>
    </row>
    <row r="23" spans="1:4" s="22" customFormat="1" x14ac:dyDescent="0.25">
      <c r="A23" s="2"/>
      <c r="B23" s="6"/>
      <c r="C23" s="6"/>
    </row>
    <row r="24" spans="1:4" ht="31.5" x14ac:dyDescent="0.25">
      <c r="A24" s="3"/>
      <c r="B24" s="28" t="s">
        <v>3</v>
      </c>
      <c r="C24" s="28" t="s">
        <v>19</v>
      </c>
    </row>
    <row r="25" spans="1:4" s="7" customFormat="1" ht="32.25" customHeight="1" x14ac:dyDescent="0.25">
      <c r="A25" s="8" t="s">
        <v>14</v>
      </c>
      <c r="B25" s="29">
        <f>SUM(B26:B27)</f>
        <v>97965</v>
      </c>
      <c r="C25" s="13"/>
    </row>
    <row r="26" spans="1:4" s="9" customFormat="1" x14ac:dyDescent="0.25">
      <c r="A26" s="11" t="s">
        <v>20</v>
      </c>
      <c r="B26" s="30">
        <v>96722</v>
      </c>
      <c r="C26" s="10">
        <v>4.1870700000000003</v>
      </c>
    </row>
    <row r="27" spans="1:4" s="7" customFormat="1" x14ac:dyDescent="0.25">
      <c r="A27" s="11" t="s">
        <v>21</v>
      </c>
      <c r="B27" s="30">
        <v>1243</v>
      </c>
      <c r="C27" s="10">
        <v>4.1870700000000003</v>
      </c>
    </row>
    <row r="28" spans="1:4" s="7" customFormat="1" x14ac:dyDescent="0.25">
      <c r="A28" s="32"/>
      <c r="B28" s="16"/>
      <c r="C28" s="31"/>
    </row>
    <row r="29" spans="1:4" s="5" customFormat="1" x14ac:dyDescent="0.25">
      <c r="A29" s="1" t="s">
        <v>4</v>
      </c>
      <c r="B29" s="6"/>
      <c r="C29" s="6"/>
    </row>
    <row r="30" spans="1:4" s="5" customFormat="1" x14ac:dyDescent="0.25">
      <c r="A30" s="1" t="s">
        <v>6</v>
      </c>
      <c r="B30" s="6"/>
      <c r="C30" s="6"/>
    </row>
    <row r="31" spans="1:4" s="5" customFormat="1" x14ac:dyDescent="0.25">
      <c r="A31" s="1"/>
      <c r="B31" s="22"/>
      <c r="C31" s="22"/>
    </row>
    <row r="32" spans="1:4" s="5" customFormat="1" ht="33.75" customHeight="1" x14ac:dyDescent="0.25">
      <c r="A32" s="3"/>
      <c r="B32" s="28" t="s">
        <v>3</v>
      </c>
      <c r="C32" s="28" t="s">
        <v>19</v>
      </c>
    </row>
    <row r="33" spans="1:5" ht="31.5" x14ac:dyDescent="0.25">
      <c r="A33" s="24" t="s">
        <v>8</v>
      </c>
      <c r="B33" s="15">
        <f>B34+B35+B38+B39</f>
        <v>312784</v>
      </c>
      <c r="C33" s="15"/>
    </row>
    <row r="34" spans="1:5" ht="17.25" customHeight="1" x14ac:dyDescent="0.25">
      <c r="A34" s="17" t="s">
        <v>29</v>
      </c>
      <c r="B34" s="30">
        <v>30254</v>
      </c>
      <c r="C34" s="10">
        <v>4.43</v>
      </c>
    </row>
    <row r="35" spans="1:5" ht="17.25" customHeight="1" x14ac:dyDescent="0.25">
      <c r="A35" s="17" t="s">
        <v>30</v>
      </c>
      <c r="B35" s="30">
        <v>168363</v>
      </c>
      <c r="C35" s="10">
        <v>4.43</v>
      </c>
    </row>
    <row r="36" spans="1:5" ht="30" customHeight="1" x14ac:dyDescent="0.25">
      <c r="A36" s="17" t="s">
        <v>31</v>
      </c>
      <c r="B36" s="30">
        <v>30254</v>
      </c>
      <c r="C36" s="10">
        <v>-1.54331</v>
      </c>
    </row>
    <row r="37" spans="1:5" ht="30" customHeight="1" x14ac:dyDescent="0.25">
      <c r="A37" s="17" t="s">
        <v>32</v>
      </c>
      <c r="B37" s="30">
        <v>168363</v>
      </c>
      <c r="C37" s="10">
        <v>-1.54331</v>
      </c>
    </row>
    <row r="38" spans="1:5" ht="17.25" customHeight="1" x14ac:dyDescent="0.25">
      <c r="A38" s="17" t="s">
        <v>21</v>
      </c>
      <c r="B38" s="30">
        <v>41449</v>
      </c>
      <c r="C38" s="10">
        <v>3.6124900000000002</v>
      </c>
    </row>
    <row r="39" spans="1:5" ht="17.25" customHeight="1" x14ac:dyDescent="0.25">
      <c r="A39" s="17" t="s">
        <v>20</v>
      </c>
      <c r="B39" s="30">
        <v>72718</v>
      </c>
      <c r="C39" s="10">
        <v>3.6124900000000002</v>
      </c>
    </row>
    <row r="40" spans="1:5" ht="17.25" customHeight="1" x14ac:dyDescent="0.25">
      <c r="A40" s="17"/>
      <c r="B40" s="30"/>
      <c r="C40" s="10"/>
    </row>
    <row r="41" spans="1:5" ht="17.25" customHeight="1" x14ac:dyDescent="0.25">
      <c r="A41" s="17"/>
      <c r="B41" s="30"/>
      <c r="C41" s="10"/>
    </row>
    <row r="42" spans="1:5" x14ac:dyDescent="0.25">
      <c r="A42" s="21"/>
      <c r="B42" s="21"/>
      <c r="C42" s="21"/>
      <c r="E42" s="36"/>
    </row>
    <row r="43" spans="1:5" x14ac:dyDescent="0.25">
      <c r="A43" s="1" t="s">
        <v>4</v>
      </c>
      <c r="B43" s="6"/>
      <c r="C43" s="6"/>
      <c r="D43" s="4"/>
    </row>
    <row r="44" spans="1:5" x14ac:dyDescent="0.25">
      <c r="A44" s="1" t="s">
        <v>15</v>
      </c>
      <c r="B44" s="6"/>
      <c r="C44" s="6"/>
      <c r="D44" s="4"/>
    </row>
    <row r="45" spans="1:5" x14ac:dyDescent="0.25">
      <c r="A45" s="1"/>
      <c r="B45" s="22"/>
      <c r="C45" s="22"/>
    </row>
    <row r="46" spans="1:5" ht="31.5" x14ac:dyDescent="0.25">
      <c r="A46" s="3"/>
      <c r="B46" s="28" t="s">
        <v>3</v>
      </c>
      <c r="C46" s="28" t="s">
        <v>19</v>
      </c>
    </row>
    <row r="47" spans="1:5" ht="31.5" x14ac:dyDescent="0.25">
      <c r="A47" s="24" t="s">
        <v>8</v>
      </c>
      <c r="B47" s="29">
        <f>SUM(B48:B49)</f>
        <v>7150</v>
      </c>
      <c r="C47" s="33"/>
    </row>
    <row r="48" spans="1:5" x14ac:dyDescent="0.25">
      <c r="A48" s="17" t="s">
        <v>1</v>
      </c>
      <c r="B48" s="30">
        <v>7150</v>
      </c>
      <c r="C48" s="10">
        <v>8.6867099999999997</v>
      </c>
    </row>
    <row r="49" spans="1:4" x14ac:dyDescent="0.25">
      <c r="A49" s="17"/>
      <c r="B49" s="30"/>
      <c r="C49" s="10"/>
    </row>
    <row r="50" spans="1:4" x14ac:dyDescent="0.25">
      <c r="A50" s="21"/>
      <c r="B50" s="21"/>
      <c r="C50" s="21"/>
    </row>
    <row r="51" spans="1:4" x14ac:dyDescent="0.25">
      <c r="A51" s="1" t="s">
        <v>4</v>
      </c>
      <c r="B51" s="6"/>
      <c r="C51" s="6"/>
    </row>
    <row r="52" spans="1:4" x14ac:dyDescent="0.25">
      <c r="A52" s="1" t="s">
        <v>41</v>
      </c>
      <c r="B52" s="6"/>
      <c r="C52" s="6"/>
    </row>
    <row r="53" spans="1:4" x14ac:dyDescent="0.25">
      <c r="A53" s="1"/>
      <c r="B53" s="22"/>
      <c r="C53" s="22"/>
    </row>
    <row r="54" spans="1:4" ht="31.5" x14ac:dyDescent="0.25">
      <c r="A54" s="3"/>
      <c r="B54" s="28" t="s">
        <v>3</v>
      </c>
      <c r="C54" s="28" t="s">
        <v>19</v>
      </c>
    </row>
    <row r="55" spans="1:4" ht="31.5" x14ac:dyDescent="0.25">
      <c r="A55" s="24" t="s">
        <v>8</v>
      </c>
      <c r="B55" s="29">
        <f>B56</f>
        <v>1588</v>
      </c>
      <c r="C55" s="33"/>
    </row>
    <row r="56" spans="1:4" x14ac:dyDescent="0.25">
      <c r="A56" s="17" t="s">
        <v>42</v>
      </c>
      <c r="B56" s="30">
        <v>1588</v>
      </c>
      <c r="C56" s="10">
        <v>2.4408564230000001</v>
      </c>
    </row>
    <row r="57" spans="1:4" x14ac:dyDescent="0.25">
      <c r="A57" s="17" t="s">
        <v>43</v>
      </c>
      <c r="B57" s="30">
        <v>2</v>
      </c>
      <c r="C57" s="10">
        <v>886.24393999999995</v>
      </c>
    </row>
    <row r="58" spans="1:4" x14ac:dyDescent="0.25">
      <c r="A58" s="21"/>
      <c r="B58" s="21"/>
      <c r="C58" s="21"/>
    </row>
    <row r="59" spans="1:4" x14ac:dyDescent="0.25">
      <c r="A59" s="26" t="s">
        <v>7</v>
      </c>
      <c r="B59" s="21"/>
      <c r="C59" s="21"/>
    </row>
    <row r="60" spans="1:4" x14ac:dyDescent="0.25">
      <c r="A60" s="26" t="s">
        <v>9</v>
      </c>
      <c r="B60" s="21"/>
      <c r="C60" s="21"/>
    </row>
    <row r="61" spans="1:4" x14ac:dyDescent="0.25">
      <c r="A61" s="26"/>
      <c r="B61" s="21"/>
      <c r="C61" s="21"/>
    </row>
    <row r="62" spans="1:4" ht="31.5" x14ac:dyDescent="0.25">
      <c r="A62" s="3"/>
      <c r="B62" s="28" t="s">
        <v>3</v>
      </c>
      <c r="C62" s="28" t="s">
        <v>19</v>
      </c>
    </row>
    <row r="63" spans="1:4" x14ac:dyDescent="0.25">
      <c r="A63" s="25" t="s">
        <v>2</v>
      </c>
      <c r="B63" s="29">
        <f>SUM(B64:B68)</f>
        <v>314372</v>
      </c>
      <c r="C63" s="13"/>
    </row>
    <row r="64" spans="1:4" x14ac:dyDescent="0.25">
      <c r="A64" s="17" t="s">
        <v>1</v>
      </c>
      <c r="B64" s="30">
        <v>41449</v>
      </c>
      <c r="C64" s="10">
        <v>5.0742200000000004</v>
      </c>
      <c r="D64" s="4"/>
    </row>
    <row r="65" spans="1:4" x14ac:dyDescent="0.25">
      <c r="A65" s="17" t="s">
        <v>0</v>
      </c>
      <c r="B65" s="30">
        <v>72718</v>
      </c>
      <c r="C65" s="10">
        <v>3.93703</v>
      </c>
      <c r="D65" s="37"/>
    </row>
    <row r="66" spans="1:4" x14ac:dyDescent="0.25">
      <c r="A66" s="17" t="s">
        <v>10</v>
      </c>
      <c r="B66" s="30">
        <v>30254</v>
      </c>
      <c r="C66" s="10">
        <v>1.54331</v>
      </c>
      <c r="D66" s="4"/>
    </row>
    <row r="67" spans="1:4" x14ac:dyDescent="0.25">
      <c r="A67" s="47" t="s">
        <v>22</v>
      </c>
      <c r="B67" s="51">
        <v>168363</v>
      </c>
      <c r="C67" s="10">
        <v>1.54331</v>
      </c>
    </row>
    <row r="68" spans="1:4" x14ac:dyDescent="0.25">
      <c r="A68" s="47" t="s">
        <v>39</v>
      </c>
      <c r="B68" s="44">
        <v>1588</v>
      </c>
      <c r="C68" s="50">
        <v>0.53500999999999999</v>
      </c>
    </row>
    <row r="69" spans="1:4" x14ac:dyDescent="0.25">
      <c r="A69" s="48" t="s">
        <v>40</v>
      </c>
      <c r="B69" s="49">
        <v>2</v>
      </c>
      <c r="C69" s="49">
        <v>1440.8197299999999</v>
      </c>
    </row>
    <row r="70" spans="1:4" x14ac:dyDescent="0.25">
      <c r="A70" s="21"/>
      <c r="B70" s="21"/>
      <c r="C70" s="21"/>
    </row>
    <row r="71" spans="1:4" ht="31.5" x14ac:dyDescent="0.25">
      <c r="A71" s="3"/>
      <c r="B71" s="28" t="s">
        <v>3</v>
      </c>
      <c r="C71" s="28" t="s">
        <v>19</v>
      </c>
    </row>
    <row r="72" spans="1:4" x14ac:dyDescent="0.25">
      <c r="A72" s="53" t="s">
        <v>2</v>
      </c>
      <c r="B72" s="54">
        <f>B73+B74</f>
        <v>97965</v>
      </c>
      <c r="C72" s="55"/>
    </row>
    <row r="73" spans="1:4" x14ac:dyDescent="0.25">
      <c r="A73" s="17" t="s">
        <v>0</v>
      </c>
      <c r="B73" s="38">
        <v>96722</v>
      </c>
      <c r="C73" s="14">
        <v>3.93703</v>
      </c>
    </row>
    <row r="74" spans="1:4" x14ac:dyDescent="0.25">
      <c r="A74" s="17" t="s">
        <v>1</v>
      </c>
      <c r="B74" s="38">
        <v>1243</v>
      </c>
      <c r="C74" s="14">
        <v>5.0742200000000004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2024-02-12T07:21:05Z</dcterms:modified>
</cp:coreProperties>
</file>