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24519"/>
</workbook>
</file>

<file path=xl/calcChain.xml><?xml version="1.0" encoding="utf-8"?>
<calcChain xmlns="http://schemas.openxmlformats.org/spreadsheetml/2006/main">
  <c r="B54" i="8"/>
  <c r="B54" i="7"/>
  <c r="B33" i="8"/>
  <c r="B8"/>
  <c r="B33" i="7"/>
  <c r="B8"/>
  <c r="B33" i="6"/>
  <c r="B8"/>
  <c r="B40" i="5"/>
  <c r="B39"/>
  <c r="B38"/>
  <c r="B37"/>
  <c r="B32"/>
  <c r="B24"/>
  <c r="B8"/>
  <c r="B42" i="4"/>
  <c r="B40"/>
  <c r="B39"/>
  <c r="B38"/>
  <c r="B37"/>
  <c r="B32"/>
  <c r="B25"/>
  <c r="B24"/>
  <c r="B8"/>
  <c r="B57" i="3"/>
  <c r="B8"/>
  <c r="B40"/>
  <c r="B39"/>
  <c r="B38"/>
  <c r="B37"/>
  <c r="B32"/>
  <c r="B25" i="2"/>
  <c r="B24"/>
  <c r="B8"/>
  <c r="B32"/>
  <c r="B52" i="1"/>
  <c r="B32"/>
  <c r="B8"/>
</calcChain>
</file>

<file path=xl/sharedStrings.xml><?xml version="1.0" encoding="utf-8"?>
<sst xmlns="http://schemas.openxmlformats.org/spreadsheetml/2006/main" count="624" uniqueCount="81">
  <si>
    <t xml:space="preserve"> Сельское НН диффер(днев зона)  </t>
  </si>
  <si>
    <t xml:space="preserve"> Сельское НН диффер(ночн зона)  </t>
  </si>
  <si>
    <t>Городское население НН по одностав тар</t>
  </si>
  <si>
    <t xml:space="preserve"> Городское (с электроплитами) НН по одноставочн тар </t>
  </si>
  <si>
    <t xml:space="preserve"> Городское (с электроплитами) СН2  по одноставочн тар.</t>
  </si>
  <si>
    <t xml:space="preserve"> Городское НН диффер(днев зона)  </t>
  </si>
  <si>
    <t xml:space="preserve"> Городское СН2 диффер(днев зона) </t>
  </si>
  <si>
    <t xml:space="preserve"> Городское НН диффер(ночн зона)  </t>
  </si>
  <si>
    <t xml:space="preserve"> Городское СН2 диффер(ночн зона)  </t>
  </si>
  <si>
    <t xml:space="preserve">Прочие потребители ВН </t>
  </si>
  <si>
    <t xml:space="preserve">Прочие потребители СН2 </t>
  </si>
  <si>
    <t xml:space="preserve">Прочие потребители НН </t>
  </si>
  <si>
    <t xml:space="preserve">Мощность ВН </t>
  </si>
  <si>
    <t>Сетевая мощность ВН</t>
  </si>
  <si>
    <t>Сельское  население НН по одностав тар</t>
  </si>
  <si>
    <t>Сельское  население НН по одностав тар (услуга по передаче)</t>
  </si>
  <si>
    <t>Плата за передачу по сетям МП г.Саранска "Горсвет"</t>
  </si>
  <si>
    <t>Население город НН</t>
  </si>
  <si>
    <t>Население село НН</t>
  </si>
  <si>
    <t>Городское население СН2 по одностав тар</t>
  </si>
  <si>
    <t xml:space="preserve"> Городское (с электроплитами) НН диффер(днев зона) </t>
  </si>
  <si>
    <t xml:space="preserve"> Городское (с электроплитами) НН  диффер(ночн зона)  </t>
  </si>
  <si>
    <t>Городское население СН2 по одностав тар с э/п (услуга по передаче)</t>
  </si>
  <si>
    <t>Городское население СН2 по одностав тар (услуга по передаче) с газ плит</t>
  </si>
  <si>
    <t>Городское население НН по одностав тар с газ плит</t>
  </si>
  <si>
    <t>Городское население СН2 по одностав тар с э/п</t>
  </si>
  <si>
    <t>Городское население НН по одностав тар с газ плит (услуга по передаче)</t>
  </si>
  <si>
    <t>Электроэнергия НН прочие потребители</t>
  </si>
  <si>
    <t>Электроэнергия СН2 прочие потребители менее 150 кВт</t>
  </si>
  <si>
    <t>Электроэнергия СН2 прочие потребители от 150 кВт до 670 кВт</t>
  </si>
  <si>
    <t>Объем электроэнергии, кВт*ч</t>
  </si>
  <si>
    <t>Тариф, руб</t>
  </si>
  <si>
    <t>Гарантирующий поставщик  электроэнергии - ООО "Электросбытовая компания "Ватт-Электросбыт"</t>
  </si>
  <si>
    <t>Гарантирующий поставщик  электроэнергии - ОАО "Мордовская энергосбытовая компания"</t>
  </si>
  <si>
    <t>ПОКУПКА от ОАО "Мордовская энергосбытовая компания" (ВСЕГО)</t>
  </si>
  <si>
    <r>
      <t>Договор купли-продажи электроэнергии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63/1 от 24.05.2006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</si>
  <si>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r>
      <t>Договор купли-продажи электрической энергии (мощности)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3854_13 от 18.02.2013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</si>
  <si>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Сетевая организация МП г.о. Саранск "Горсвет"</t>
  </si>
  <si>
    <t>Покупка от ООО  "Электросбытовая компания "Ватт-Электросбыт" (ВСЕГО)</t>
  </si>
  <si>
    <r>
      <t xml:space="preserve">Договор оказания услуг по передаче электрической энергии  </t>
    </r>
    <r>
      <rPr>
        <b/>
        <u/>
        <sz val="12"/>
        <color rgb="FFC00000"/>
        <rFont val="Times New Roman"/>
        <family val="1"/>
        <charset val="204"/>
      </rPr>
      <t>№ 2 от 01.01.2012г.</t>
    </r>
  </si>
  <si>
    <t>Электроснабжение ОДН</t>
  </si>
  <si>
    <t>Электроэнергия СН2 (услуга по передаче)</t>
  </si>
  <si>
    <t>Электроэнергия НН (услуга по передаче)</t>
  </si>
  <si>
    <r>
      <t xml:space="preserve"> </t>
    </r>
    <r>
      <rPr>
        <sz val="12"/>
        <color indexed="8"/>
        <rFont val="Times New Roman"/>
        <family val="1"/>
        <charset val="204"/>
      </rPr>
      <t>Сельское население НН по одностав тар</t>
    </r>
  </si>
  <si>
    <r>
      <t xml:space="preserve"> </t>
    </r>
    <r>
      <rPr>
        <sz val="12"/>
        <color indexed="8"/>
        <rFont val="Times New Roman"/>
        <family val="1"/>
        <charset val="204"/>
      </rPr>
      <t>Сельское население СН2  по одностав тар</t>
    </r>
  </si>
  <si>
    <t>Объем покупки электрической энергии (мощности) на розничном рынке в 2017 г.</t>
  </si>
  <si>
    <t xml:space="preserve">Городское (с электроплитами) НН по одноставочн тар </t>
  </si>
  <si>
    <t>Городское (с электроплитами) СН2  по одноставочн тар.</t>
  </si>
  <si>
    <t xml:space="preserve">Городское (с электроплитами) НН диффер(днев зона) </t>
  </si>
  <si>
    <t xml:space="preserve">Городское (с электроплитами) НН  диффер(ночн зона)  </t>
  </si>
  <si>
    <t xml:space="preserve">Городское НН диффер(днев зона)  </t>
  </si>
  <si>
    <t xml:space="preserve">Городское СН2 диффер(днев зона) </t>
  </si>
  <si>
    <t xml:space="preserve">Городское НН диффер(ночн зона)  </t>
  </si>
  <si>
    <t xml:space="preserve">Городское СН2 диффер(ночн зона)  </t>
  </si>
  <si>
    <t>Электроснабжение ОДН СН2</t>
  </si>
  <si>
    <t>Электроснабжение ОДН НН</t>
  </si>
  <si>
    <t>Перерасчет за январь сбербанк прочие СН</t>
  </si>
  <si>
    <t>Перерасчет за январь</t>
  </si>
  <si>
    <t>Перерасчет за февраль</t>
  </si>
  <si>
    <t xml:space="preserve">Население город НН </t>
  </si>
  <si>
    <t xml:space="preserve">Население село НН </t>
  </si>
  <si>
    <t>перерасчет за январь СН2 прочие</t>
  </si>
  <si>
    <t>перерасчет за февраль НН прочие</t>
  </si>
  <si>
    <t>перерасчет за январь НН прочие</t>
  </si>
  <si>
    <t xml:space="preserve"> Сельское население НН по одностав тар</t>
  </si>
  <si>
    <t xml:space="preserve"> Сельское население СН2  по одностав тар</t>
  </si>
  <si>
    <r>
      <t xml:space="preserve">Договор купли-продажи электрической энергии (мощности) </t>
    </r>
    <r>
      <rPr>
        <b/>
        <u/>
        <sz val="12"/>
        <color rgb="FFC00000"/>
        <rFont val="Times New Roman"/>
        <family val="1"/>
        <charset val="204"/>
      </rPr>
      <t>№ 3854_13 от 18.02.2013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</si>
  <si>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r>
      <t xml:space="preserve">Договор купли-продажи электроэнергии </t>
    </r>
    <r>
      <rPr>
        <b/>
        <u/>
        <sz val="12"/>
        <color rgb="FFC00000"/>
        <rFont val="Times New Roman"/>
        <family val="1"/>
        <charset val="204"/>
      </rPr>
      <t>№ 63/1 от 24.05.2006</t>
    </r>
    <r>
      <rPr>
        <b/>
        <sz val="12"/>
        <color rgb="FFC0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 xml:space="preserve"> (1 ценовая категория)</t>
    </r>
  </si>
  <si>
    <t>перерасчет (декабрь-март)</t>
  </si>
  <si>
    <t>перерасчет (декабрь-март) (услуга по передаче)</t>
  </si>
  <si>
    <t>Прочие потребители ВН (до 150)</t>
  </si>
  <si>
    <t>Прочие потребители СН2 (до 150)</t>
  </si>
  <si>
    <t>Прочие потребители НН (до 150)</t>
  </si>
  <si>
    <t>Прочие потребители СН2 (от 150 до 670)</t>
  </si>
  <si>
    <t>Прочие потребители НН  (от 150 до 670)</t>
  </si>
  <si>
    <t xml:space="preserve">Корректировка по Ростелекому за апрель-июнь 2017г. </t>
  </si>
  <si>
    <t>Корректировка по Ростелекому за апрель-июнь 2017г. Услуга по передаче)</t>
  </si>
  <si>
    <t xml:space="preserve">Корректировка по Ростелекому за июль-август 2017 г. </t>
  </si>
  <si>
    <t>Корректировка по Ростелекому за июль-август 2017 г. Услуга по передаче</t>
  </si>
  <si>
    <t>Перерасчет по Ростелекому за апрель-июнь 2017 г.</t>
  </si>
  <si>
    <t>Перерасчет по Ростелекому за июль-август 2017 г.</t>
  </si>
</sst>
</file>

<file path=xl/styles.xml><?xml version="1.0" encoding="utf-8"?>
<styleSheet xmlns="http://schemas.openxmlformats.org/spreadsheetml/2006/main">
  <numFmts count="3">
    <numFmt numFmtId="164" formatCode="0.00000"/>
    <numFmt numFmtId="165" formatCode="0.000000"/>
    <numFmt numFmtId="166" formatCode="0.0"/>
  </numFmts>
  <fonts count="1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8"/>
      <name val="Arial Unicode MS"/>
      <family val="2"/>
      <charset val="204"/>
    </font>
    <font>
      <sz val="10"/>
      <name val="Arial Cyr"/>
      <family val="2"/>
      <charset val="204"/>
    </font>
    <font>
      <b/>
      <sz val="10"/>
      <color theme="3" tint="0.39997558519241921"/>
      <name val="Arial Cyr"/>
      <family val="2"/>
      <charset val="204"/>
    </font>
    <font>
      <sz val="14"/>
      <color indexed="8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4" fontId="1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" fillId="0" borderId="0" xfId="0" applyFont="1" applyBorder="1" applyAlignme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6" fillId="0" borderId="3" xfId="0" applyFont="1" applyFill="1" applyBorder="1" applyAlignment="1">
      <alignment horizontal="center" wrapText="1"/>
    </xf>
    <xf numFmtId="0" fontId="7" fillId="0" borderId="0" xfId="0" applyFont="1" applyBorder="1"/>
    <xf numFmtId="0" fontId="8" fillId="0" borderId="0" xfId="0" applyFont="1"/>
    <xf numFmtId="0" fontId="9" fillId="0" borderId="1" xfId="0" applyFont="1" applyBorder="1"/>
    <xf numFmtId="0" fontId="7" fillId="0" borderId="1" xfId="0" applyFont="1" applyBorder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0" borderId="1" xfId="0" applyFont="1" applyFill="1" applyBorder="1"/>
    <xf numFmtId="0" fontId="7" fillId="0" borderId="0" xfId="0" applyFont="1" applyAlignment="1">
      <alignment vertical="center"/>
    </xf>
    <xf numFmtId="0" fontId="9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vertical="center"/>
    </xf>
    <xf numFmtId="166" fontId="1" fillId="0" borderId="3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2" fontId="11" fillId="0" borderId="3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166" fontId="13" fillId="0" borderId="3" xfId="0" applyNumberFormat="1" applyFont="1" applyFill="1" applyBorder="1" applyAlignment="1">
      <alignment horizontal="left" vertical="center"/>
    </xf>
    <xf numFmtId="1" fontId="15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165" fontId="15" fillId="0" borderId="3" xfId="0" applyNumberFormat="1" applyFont="1" applyFill="1" applyBorder="1" applyAlignment="1">
      <alignment horizontal="center" vertical="center"/>
    </xf>
    <xf numFmtId="2" fontId="15" fillId="0" borderId="3" xfId="0" applyNumberFormat="1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2" fontId="1" fillId="0" borderId="9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opLeftCell="A10" workbookViewId="0">
      <selection activeCell="A10" sqref="A1:XFD1048576"/>
    </sheetView>
  </sheetViews>
  <sheetFormatPr defaultRowHeight="15.75"/>
  <cols>
    <col min="1" max="1" width="72.7109375" style="4" customWidth="1"/>
    <col min="2" max="2" width="17.5703125" style="12" customWidth="1"/>
    <col min="3" max="3" width="16.85546875" style="12" customWidth="1"/>
    <col min="4" max="16384" width="9.140625" style="4"/>
  </cols>
  <sheetData>
    <row r="1" spans="1:3">
      <c r="A1" s="2" t="s">
        <v>45</v>
      </c>
    </row>
    <row r="2" spans="1:3">
      <c r="A2" s="2"/>
    </row>
    <row r="3" spans="1:3">
      <c r="A3" s="2"/>
    </row>
    <row r="4" spans="1:3">
      <c r="A4" s="2" t="s">
        <v>33</v>
      </c>
      <c r="B4" s="1"/>
      <c r="C4" s="1"/>
    </row>
    <row r="5" spans="1:3">
      <c r="A5" s="2" t="s">
        <v>35</v>
      </c>
      <c r="B5" s="1"/>
      <c r="C5" s="1"/>
    </row>
    <row r="7" spans="1:3" s="17" customFormat="1" ht="47.25">
      <c r="A7" s="5"/>
      <c r="B7" s="13" t="s">
        <v>30</v>
      </c>
      <c r="C7" s="13" t="s">
        <v>31</v>
      </c>
    </row>
    <row r="8" spans="1:3" s="19" customFormat="1" ht="31.5">
      <c r="A8" s="18" t="s">
        <v>34</v>
      </c>
      <c r="B8" s="37">
        <f>SUM(B9:B25)</f>
        <v>2142366</v>
      </c>
      <c r="C8" s="38"/>
    </row>
    <row r="9" spans="1:3" s="17" customFormat="1">
      <c r="A9" s="20" t="s">
        <v>43</v>
      </c>
      <c r="B9" s="21">
        <v>116389</v>
      </c>
      <c r="C9" s="22">
        <v>2.33</v>
      </c>
    </row>
    <row r="10" spans="1:3" s="17" customFormat="1">
      <c r="A10" s="20" t="s">
        <v>44</v>
      </c>
      <c r="B10" s="21">
        <v>2542</v>
      </c>
      <c r="C10" s="22">
        <v>2.33</v>
      </c>
    </row>
    <row r="11" spans="1:3" s="17" customFormat="1">
      <c r="A11" s="23" t="s">
        <v>0</v>
      </c>
      <c r="B11" s="21">
        <v>40719</v>
      </c>
      <c r="C11" s="22">
        <v>2.4700000000000002</v>
      </c>
    </row>
    <row r="12" spans="1:3" s="17" customFormat="1">
      <c r="A12" s="23" t="s">
        <v>1</v>
      </c>
      <c r="B12" s="21">
        <v>20807</v>
      </c>
      <c r="C12" s="22">
        <v>1.18</v>
      </c>
    </row>
    <row r="13" spans="1:3" s="17" customFormat="1">
      <c r="A13" s="24" t="s">
        <v>2</v>
      </c>
      <c r="B13" s="21">
        <v>128579</v>
      </c>
      <c r="C13" s="22">
        <v>3.25</v>
      </c>
    </row>
    <row r="14" spans="1:3" s="17" customFormat="1">
      <c r="A14" s="24" t="s">
        <v>19</v>
      </c>
      <c r="B14" s="21">
        <v>226632</v>
      </c>
      <c r="C14" s="22">
        <v>3.25</v>
      </c>
    </row>
    <row r="15" spans="1:3" s="17" customFormat="1">
      <c r="A15" s="23" t="s">
        <v>3</v>
      </c>
      <c r="B15" s="21">
        <v>68610</v>
      </c>
      <c r="C15" s="22">
        <v>2.33</v>
      </c>
    </row>
    <row r="16" spans="1:3" s="17" customFormat="1">
      <c r="A16" s="23" t="s">
        <v>4</v>
      </c>
      <c r="B16" s="21">
        <v>59020</v>
      </c>
      <c r="C16" s="22">
        <v>2.33</v>
      </c>
    </row>
    <row r="17" spans="1:3" s="17" customFormat="1">
      <c r="A17" s="23" t="s">
        <v>20</v>
      </c>
      <c r="B17" s="21">
        <v>18540</v>
      </c>
      <c r="C17" s="22">
        <v>2.4700000000000002</v>
      </c>
    </row>
    <row r="18" spans="1:3" s="17" customFormat="1">
      <c r="A18" s="23" t="s">
        <v>21</v>
      </c>
      <c r="B18" s="21">
        <v>8700</v>
      </c>
      <c r="C18" s="22">
        <v>1.18</v>
      </c>
    </row>
    <row r="19" spans="1:3" s="17" customFormat="1">
      <c r="A19" s="23" t="s">
        <v>5</v>
      </c>
      <c r="B19" s="21">
        <v>171832</v>
      </c>
      <c r="C19" s="22">
        <v>3.52</v>
      </c>
    </row>
    <row r="20" spans="1:3" s="17" customFormat="1">
      <c r="A20" s="25" t="s">
        <v>6</v>
      </c>
      <c r="B20" s="21">
        <v>40511</v>
      </c>
      <c r="C20" s="22">
        <v>3.52</v>
      </c>
    </row>
    <row r="21" spans="1:3" s="17" customFormat="1">
      <c r="A21" s="23" t="s">
        <v>7</v>
      </c>
      <c r="B21" s="21">
        <v>65101</v>
      </c>
      <c r="C21" s="22">
        <v>1.69</v>
      </c>
    </row>
    <row r="22" spans="1:3" s="17" customFormat="1" ht="16.5" thickBot="1">
      <c r="A22" s="25" t="s">
        <v>8</v>
      </c>
      <c r="B22" s="21">
        <v>13296</v>
      </c>
      <c r="C22" s="26">
        <v>1.69</v>
      </c>
    </row>
    <row r="23" spans="1:3" s="17" customFormat="1">
      <c r="A23" s="24" t="s">
        <v>9</v>
      </c>
      <c r="B23" s="27">
        <v>9488</v>
      </c>
      <c r="C23" s="28">
        <v>5.5622199999999999</v>
      </c>
    </row>
    <row r="24" spans="1:3" s="17" customFormat="1">
      <c r="A24" s="24" t="s">
        <v>10</v>
      </c>
      <c r="B24" s="27">
        <v>843823</v>
      </c>
      <c r="C24" s="29">
        <v>4.9019700000000004</v>
      </c>
    </row>
    <row r="25" spans="1:3" s="17" customFormat="1" ht="16.5" thickBot="1">
      <c r="A25" s="24" t="s">
        <v>11</v>
      </c>
      <c r="B25" s="27">
        <v>307777</v>
      </c>
      <c r="C25" s="30">
        <v>5.5622199999999999</v>
      </c>
    </row>
    <row r="26" spans="1:3" s="17" customFormat="1">
      <c r="A26" s="25" t="s">
        <v>12</v>
      </c>
      <c r="B26" s="31"/>
      <c r="C26" s="32"/>
    </row>
    <row r="27" spans="1:3" s="17" customFormat="1">
      <c r="A27" s="25" t="s">
        <v>13</v>
      </c>
      <c r="B27" s="31"/>
      <c r="C27" s="22"/>
    </row>
    <row r="28" spans="1:3" ht="15" customHeight="1">
      <c r="A28" s="8"/>
      <c r="B28" s="14"/>
      <c r="C28" s="14"/>
    </row>
    <row r="29" spans="1:3" s="9" customFormat="1">
      <c r="A29" s="2" t="s">
        <v>32</v>
      </c>
      <c r="B29" s="12"/>
      <c r="C29" s="12"/>
    </row>
    <row r="30" spans="1:3" s="9" customFormat="1">
      <c r="A30" s="2" t="s">
        <v>36</v>
      </c>
      <c r="B30" s="12"/>
      <c r="C30" s="12"/>
    </row>
    <row r="31" spans="1:3" s="9" customFormat="1" ht="15" customHeight="1">
      <c r="A31" s="2"/>
      <c r="B31" s="12"/>
      <c r="C31" s="12"/>
    </row>
    <row r="32" spans="1:3" ht="31.5">
      <c r="A32" s="6" t="s">
        <v>38</v>
      </c>
      <c r="B32" s="37">
        <f>B33+B34+B35+B36+B41+B42+B44+B45+B48</f>
        <v>603524</v>
      </c>
      <c r="C32" s="31"/>
    </row>
    <row r="33" spans="1:3">
      <c r="A33" s="7" t="s">
        <v>24</v>
      </c>
      <c r="B33" s="33">
        <v>37698</v>
      </c>
      <c r="C33" s="22">
        <v>3.25</v>
      </c>
    </row>
    <row r="34" spans="1:3">
      <c r="A34" s="7" t="s">
        <v>25</v>
      </c>
      <c r="B34" s="21">
        <v>54989</v>
      </c>
      <c r="C34" s="34">
        <v>2.33</v>
      </c>
    </row>
    <row r="35" spans="1:3">
      <c r="A35" s="7" t="s">
        <v>14</v>
      </c>
      <c r="B35" s="21">
        <v>9338</v>
      </c>
      <c r="C35" s="34">
        <v>2.33</v>
      </c>
    </row>
    <row r="36" spans="1:3">
      <c r="A36" s="7" t="s">
        <v>19</v>
      </c>
      <c r="B36" s="21">
        <v>313363</v>
      </c>
      <c r="C36" s="34">
        <v>3.25</v>
      </c>
    </row>
    <row r="37" spans="1:3" ht="31.5">
      <c r="A37" s="7" t="s">
        <v>26</v>
      </c>
      <c r="B37" s="33">
        <v>37698</v>
      </c>
      <c r="C37" s="34">
        <v>-1.3760600000000001</v>
      </c>
    </row>
    <row r="38" spans="1:3">
      <c r="A38" s="7" t="s">
        <v>22</v>
      </c>
      <c r="B38" s="21">
        <v>54989</v>
      </c>
      <c r="C38" s="34">
        <v>-0.60109999999999997</v>
      </c>
    </row>
    <row r="39" spans="1:3">
      <c r="A39" s="7" t="s">
        <v>15</v>
      </c>
      <c r="B39" s="21">
        <v>9338</v>
      </c>
      <c r="C39" s="34">
        <v>-0.60109999999999997</v>
      </c>
    </row>
    <row r="40" spans="1:3" ht="31.5">
      <c r="A40" s="7" t="s">
        <v>23</v>
      </c>
      <c r="B40" s="21">
        <v>313363</v>
      </c>
      <c r="C40" s="34">
        <v>-1.3760600000000001</v>
      </c>
    </row>
    <row r="41" spans="1:3">
      <c r="A41" s="7" t="s">
        <v>27</v>
      </c>
      <c r="B41" s="33">
        <v>60654</v>
      </c>
      <c r="C41" s="34">
        <v>2.15848</v>
      </c>
    </row>
    <row r="42" spans="1:3">
      <c r="A42" s="7" t="s">
        <v>28</v>
      </c>
      <c r="B42" s="33">
        <v>127084</v>
      </c>
      <c r="C42" s="34">
        <v>2.15848</v>
      </c>
    </row>
    <row r="43" spans="1:3">
      <c r="A43" s="7" t="s">
        <v>29</v>
      </c>
      <c r="B43" s="33"/>
      <c r="C43" s="34">
        <v>2.22628</v>
      </c>
    </row>
    <row r="44" spans="1:3">
      <c r="A44" s="7" t="s">
        <v>40</v>
      </c>
      <c r="B44" s="31">
        <v>324</v>
      </c>
      <c r="C44" s="34">
        <v>2.15848</v>
      </c>
    </row>
    <row r="45" spans="1:3">
      <c r="A45" s="7" t="s">
        <v>40</v>
      </c>
      <c r="B45" s="31">
        <v>74</v>
      </c>
      <c r="C45" s="34">
        <v>2.15848</v>
      </c>
    </row>
    <row r="46" spans="1:3">
      <c r="A46" s="7" t="s">
        <v>41</v>
      </c>
      <c r="B46" s="31">
        <v>324</v>
      </c>
      <c r="C46" s="34">
        <v>-1.3760600000000001</v>
      </c>
    </row>
    <row r="47" spans="1:3">
      <c r="A47" s="7" t="s">
        <v>42</v>
      </c>
      <c r="B47" s="31">
        <v>74</v>
      </c>
      <c r="C47" s="34">
        <v>-1.3760600000000001</v>
      </c>
    </row>
    <row r="48" spans="1:3">
      <c r="A48" s="8"/>
      <c r="B48" s="14"/>
      <c r="C48" s="14"/>
    </row>
    <row r="49" spans="1:4">
      <c r="A49" s="3" t="s">
        <v>37</v>
      </c>
      <c r="B49" s="15"/>
      <c r="C49" s="15"/>
      <c r="D49" s="8"/>
    </row>
    <row r="50" spans="1:4">
      <c r="A50" s="3" t="s">
        <v>39</v>
      </c>
      <c r="B50" s="15"/>
      <c r="C50" s="15"/>
      <c r="D50" s="8"/>
    </row>
    <row r="51" spans="1:4">
      <c r="A51" s="88"/>
      <c r="B51" s="88"/>
      <c r="C51" s="88"/>
    </row>
    <row r="52" spans="1:4">
      <c r="A52" s="10" t="s">
        <v>16</v>
      </c>
      <c r="B52" s="37">
        <f>B53+B54+B55+B56</f>
        <v>603524</v>
      </c>
      <c r="C52" s="35"/>
    </row>
    <row r="53" spans="1:4">
      <c r="A53" s="11" t="s">
        <v>11</v>
      </c>
      <c r="B53" s="33">
        <v>60654</v>
      </c>
      <c r="C53" s="22">
        <v>3.2767400000000002</v>
      </c>
    </row>
    <row r="54" spans="1:4">
      <c r="A54" s="11" t="s">
        <v>10</v>
      </c>
      <c r="B54" s="33">
        <v>127084</v>
      </c>
      <c r="C54" s="22">
        <v>2.6164900000000002</v>
      </c>
    </row>
    <row r="55" spans="1:4">
      <c r="A55" s="11" t="s">
        <v>17</v>
      </c>
      <c r="B55" s="33">
        <v>351459</v>
      </c>
      <c r="C55" s="22">
        <v>1.3760600000000001</v>
      </c>
    </row>
    <row r="56" spans="1:4">
      <c r="A56" s="11" t="s">
        <v>18</v>
      </c>
      <c r="B56" s="36">
        <v>64327</v>
      </c>
      <c r="C56" s="22">
        <v>0.60109999999999997</v>
      </c>
    </row>
    <row r="57" spans="1:4">
      <c r="A57" s="11"/>
      <c r="B57" s="16"/>
      <c r="C57" s="16"/>
    </row>
    <row r="58" spans="1:4">
      <c r="A58" s="11"/>
      <c r="B58" s="16"/>
      <c r="C58" s="16"/>
    </row>
    <row r="59" spans="1:4">
      <c r="A59" s="11"/>
      <c r="B59" s="16"/>
      <c r="C59" s="16"/>
    </row>
    <row r="60" spans="1:4">
      <c r="A60" s="11"/>
      <c r="B60" s="16"/>
      <c r="C60" s="16"/>
    </row>
    <row r="61" spans="1:4">
      <c r="A61" s="11"/>
      <c r="B61" s="16"/>
      <c r="C61" s="16"/>
    </row>
    <row r="62" spans="1:4">
      <c r="A62" s="11"/>
      <c r="B62" s="16"/>
      <c r="C62" s="16"/>
    </row>
    <row r="63" spans="1:4">
      <c r="A63" s="11"/>
      <c r="B63" s="16"/>
      <c r="C63" s="16"/>
    </row>
    <row r="64" spans="1:4">
      <c r="A64" s="11"/>
      <c r="B64" s="16"/>
      <c r="C64" s="16"/>
    </row>
  </sheetData>
  <mergeCells count="1">
    <mergeCell ref="A51:C51"/>
  </mergeCells>
  <pageMargins left="0.7" right="0.7" top="0.75" bottom="0.75" header="0.3" footer="0.3"/>
  <pageSetup paperSize="9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71"/>
  <sheetViews>
    <sheetView workbookViewId="0">
      <selection activeCell="H60" sqref="H60"/>
    </sheetView>
  </sheetViews>
  <sheetFormatPr defaultRowHeight="15.75"/>
  <cols>
    <col min="1" max="1" width="73.855468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v>1911916</v>
      </c>
      <c r="C8" s="39">
        <v>4.2252839612200539</v>
      </c>
    </row>
    <row r="9" spans="1:3">
      <c r="A9" s="50" t="s">
        <v>64</v>
      </c>
      <c r="B9" s="21">
        <v>103639</v>
      </c>
      <c r="C9" s="22">
        <v>2.4500000000000002</v>
      </c>
    </row>
    <row r="10" spans="1:3">
      <c r="A10" s="50" t="s">
        <v>65</v>
      </c>
      <c r="B10" s="21">
        <v>2501</v>
      </c>
      <c r="C10" s="22">
        <v>2.4500000000000002</v>
      </c>
    </row>
    <row r="11" spans="1:3">
      <c r="A11" s="50" t="s">
        <v>0</v>
      </c>
      <c r="B11" s="21">
        <v>35170</v>
      </c>
      <c r="C11" s="22">
        <v>2.6</v>
      </c>
    </row>
    <row r="12" spans="1:3">
      <c r="A12" s="50" t="s">
        <v>1</v>
      </c>
      <c r="B12" s="21">
        <v>17451</v>
      </c>
      <c r="C12" s="22">
        <v>1.24</v>
      </c>
    </row>
    <row r="13" spans="1:3">
      <c r="A13" s="50" t="s">
        <v>2</v>
      </c>
      <c r="B13" s="21">
        <v>106165</v>
      </c>
      <c r="C13" s="22">
        <v>3.38</v>
      </c>
    </row>
    <row r="14" spans="1:3">
      <c r="A14" s="50" t="s">
        <v>19</v>
      </c>
      <c r="B14" s="21">
        <v>210933</v>
      </c>
      <c r="C14" s="22">
        <v>3.38</v>
      </c>
    </row>
    <row r="15" spans="1:3">
      <c r="A15" s="50" t="s">
        <v>46</v>
      </c>
      <c r="B15" s="21">
        <v>69757</v>
      </c>
      <c r="C15" s="22">
        <v>2.4500000000000002</v>
      </c>
    </row>
    <row r="16" spans="1:3">
      <c r="A16" s="50" t="s">
        <v>47</v>
      </c>
      <c r="B16" s="21">
        <v>64416</v>
      </c>
      <c r="C16" s="22">
        <v>2.4500000000000002</v>
      </c>
    </row>
    <row r="17" spans="1:3">
      <c r="A17" s="50" t="s">
        <v>48</v>
      </c>
      <c r="B17" s="21">
        <v>10140</v>
      </c>
      <c r="C17" s="22">
        <v>2.6</v>
      </c>
    </row>
    <row r="18" spans="1:3">
      <c r="A18" s="50" t="s">
        <v>49</v>
      </c>
      <c r="B18" s="21">
        <v>6260</v>
      </c>
      <c r="C18" s="22">
        <v>1.24</v>
      </c>
    </row>
    <row r="19" spans="1:3">
      <c r="A19" s="50" t="s">
        <v>50</v>
      </c>
      <c r="B19" s="21">
        <v>144494</v>
      </c>
      <c r="C19" s="22">
        <v>3.66</v>
      </c>
    </row>
    <row r="20" spans="1:3">
      <c r="A20" s="50" t="s">
        <v>51</v>
      </c>
      <c r="B20" s="21">
        <v>36803</v>
      </c>
      <c r="C20" s="22">
        <v>3.66</v>
      </c>
    </row>
    <row r="21" spans="1:3">
      <c r="A21" s="50" t="s">
        <v>52</v>
      </c>
      <c r="B21" s="86">
        <v>48120</v>
      </c>
      <c r="C21" s="26">
        <v>1.76</v>
      </c>
    </row>
    <row r="22" spans="1:3">
      <c r="A22" s="83" t="s">
        <v>53</v>
      </c>
      <c r="B22" s="58">
        <v>12061</v>
      </c>
      <c r="C22" s="41">
        <v>1.76</v>
      </c>
    </row>
    <row r="23" spans="1:3">
      <c r="A23" s="85" t="s">
        <v>70</v>
      </c>
      <c r="B23" s="58">
        <v>6874</v>
      </c>
      <c r="C23" s="42">
        <v>4.3329700000000004</v>
      </c>
    </row>
    <row r="24" spans="1:3">
      <c r="A24" s="85" t="s">
        <v>71</v>
      </c>
      <c r="B24" s="58">
        <v>555281</v>
      </c>
      <c r="C24" s="42">
        <v>5.4790200000000002</v>
      </c>
    </row>
    <row r="25" spans="1:3">
      <c r="A25" s="85" t="s">
        <v>72</v>
      </c>
      <c r="B25" s="58">
        <v>255035</v>
      </c>
      <c r="C25" s="42">
        <v>6.1854899999999997</v>
      </c>
    </row>
    <row r="26" spans="1:3">
      <c r="A26" s="85" t="s">
        <v>73</v>
      </c>
      <c r="B26" s="82">
        <v>214416</v>
      </c>
      <c r="C26" s="41">
        <v>5.4486299999999996</v>
      </c>
    </row>
    <row r="27" spans="1:3">
      <c r="A27" s="85" t="s">
        <v>74</v>
      </c>
      <c r="B27" s="82">
        <v>12400</v>
      </c>
      <c r="C27" s="41">
        <v>6.1551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v>563524</v>
      </c>
      <c r="C33" s="39"/>
    </row>
    <row r="34" spans="1:3" ht="17.25" customHeight="1">
      <c r="A34" s="50" t="s">
        <v>24</v>
      </c>
      <c r="B34" s="33">
        <v>29590</v>
      </c>
      <c r="C34" s="22">
        <v>3.38</v>
      </c>
    </row>
    <row r="35" spans="1:3" ht="17.25" customHeight="1">
      <c r="A35" s="50" t="s">
        <v>25</v>
      </c>
      <c r="B35" s="21">
        <v>54180</v>
      </c>
      <c r="C35" s="34">
        <v>2.4500000000000002</v>
      </c>
    </row>
    <row r="36" spans="1:3" ht="17.25" customHeight="1">
      <c r="A36" s="50" t="s">
        <v>14</v>
      </c>
      <c r="B36" s="21">
        <v>6591</v>
      </c>
      <c r="C36" s="34">
        <v>2.4500000000000002</v>
      </c>
    </row>
    <row r="37" spans="1:3" ht="17.25" customHeight="1">
      <c r="A37" s="50" t="s">
        <v>19</v>
      </c>
      <c r="B37" s="21">
        <v>320150</v>
      </c>
      <c r="C37" s="34">
        <v>3.38</v>
      </c>
    </row>
    <row r="38" spans="1:3" ht="17.25" customHeight="1">
      <c r="A38" s="50" t="s">
        <v>26</v>
      </c>
      <c r="B38" s="33">
        <v>29590</v>
      </c>
      <c r="C38" s="34">
        <v>-1.4083399999999999</v>
      </c>
    </row>
    <row r="39" spans="1:3" ht="17.25" customHeight="1">
      <c r="A39" s="50" t="s">
        <v>22</v>
      </c>
      <c r="B39" s="21">
        <v>54180</v>
      </c>
      <c r="C39" s="34">
        <v>-0.62927999999999995</v>
      </c>
    </row>
    <row r="40" spans="1:3" ht="17.25" customHeight="1">
      <c r="A40" s="50" t="s">
        <v>15</v>
      </c>
      <c r="B40" s="21">
        <v>6591</v>
      </c>
      <c r="C40" s="34">
        <v>-0.62927999999999995</v>
      </c>
    </row>
    <row r="41" spans="1:3" ht="17.25" customHeight="1">
      <c r="A41" s="50" t="s">
        <v>23</v>
      </c>
      <c r="B41" s="21">
        <v>320150</v>
      </c>
      <c r="C41" s="34">
        <v>-1.4083399999999999</v>
      </c>
    </row>
    <row r="42" spans="1:3" ht="17.25" customHeight="1">
      <c r="A42" s="50" t="s">
        <v>27</v>
      </c>
      <c r="B42" s="33">
        <v>54456</v>
      </c>
      <c r="C42" s="34">
        <v>2.70682</v>
      </c>
    </row>
    <row r="43" spans="1:3" ht="17.25" customHeight="1">
      <c r="A43" s="50" t="s">
        <v>28</v>
      </c>
      <c r="B43" s="33">
        <v>97414</v>
      </c>
      <c r="C43" s="34">
        <v>2.70682</v>
      </c>
    </row>
    <row r="44" spans="1:3" ht="17.25" customHeight="1">
      <c r="A44" s="50" t="s">
        <v>29</v>
      </c>
      <c r="B44" s="33">
        <v>640</v>
      </c>
      <c r="C44" s="34">
        <v>2.6867000000000001</v>
      </c>
    </row>
    <row r="45" spans="1:3" ht="17.25" customHeight="1">
      <c r="A45" s="50" t="s">
        <v>54</v>
      </c>
      <c r="B45" s="31">
        <v>157</v>
      </c>
      <c r="C45" s="34">
        <v>2.70682</v>
      </c>
    </row>
    <row r="46" spans="1:3" ht="17.25" customHeight="1">
      <c r="A46" s="50" t="s">
        <v>55</v>
      </c>
      <c r="B46" s="31">
        <v>346</v>
      </c>
      <c r="C46" s="34">
        <v>2.70682</v>
      </c>
    </row>
    <row r="47" spans="1:3" ht="17.25" customHeight="1">
      <c r="A47" s="50" t="s">
        <v>41</v>
      </c>
      <c r="B47" s="31">
        <v>157</v>
      </c>
      <c r="C47" s="34">
        <v>-1.4083399999999999</v>
      </c>
    </row>
    <row r="48" spans="1:3" ht="17.25" customHeight="1">
      <c r="A48" s="50" t="s">
        <v>42</v>
      </c>
      <c r="B48" s="31">
        <v>346</v>
      </c>
      <c r="C48" s="34">
        <v>-1.4083399999999999</v>
      </c>
    </row>
    <row r="49" spans="1:4" ht="17.25" customHeight="1">
      <c r="A49" s="50"/>
      <c r="B49" s="31"/>
      <c r="C49" s="34"/>
    </row>
    <row r="50" spans="1:4" ht="18" customHeight="1">
      <c r="A50" s="50"/>
      <c r="B50" s="31"/>
      <c r="C50" s="34"/>
    </row>
    <row r="51" spans="1:4" ht="17.25" customHeight="1">
      <c r="A51" s="50"/>
      <c r="B51" s="31"/>
      <c r="C51" s="34"/>
    </row>
    <row r="52" spans="1:4" ht="17.25" customHeight="1">
      <c r="A52" s="50"/>
      <c r="B52" s="31"/>
      <c r="C52" s="34"/>
    </row>
    <row r="53" spans="1:4" ht="17.25" customHeight="1">
      <c r="A53" s="50"/>
      <c r="B53" s="31"/>
      <c r="C53" s="34"/>
    </row>
    <row r="54" spans="1:4">
      <c r="A54" s="60"/>
      <c r="B54" s="31"/>
      <c r="C54" s="34"/>
    </row>
    <row r="55" spans="1:4">
      <c r="A55" s="55"/>
      <c r="B55" s="55"/>
      <c r="C55" s="55"/>
    </row>
    <row r="56" spans="1:4">
      <c r="A56" s="67" t="s">
        <v>37</v>
      </c>
      <c r="B56" s="55"/>
      <c r="C56" s="55"/>
      <c r="D56" s="55"/>
    </row>
    <row r="57" spans="1:4">
      <c r="A57" s="67" t="s">
        <v>39</v>
      </c>
      <c r="B57" s="55"/>
      <c r="C57" s="55"/>
      <c r="D57" s="55"/>
    </row>
    <row r="58" spans="1:4">
      <c r="A58" s="89"/>
      <c r="B58" s="89"/>
      <c r="C58" s="89"/>
    </row>
    <row r="59" spans="1:4" s="63" customFormat="1">
      <c r="A59" s="65" t="s">
        <v>16</v>
      </c>
      <c r="B59" s="37">
        <v>563524</v>
      </c>
      <c r="C59" s="37"/>
    </row>
    <row r="60" spans="1:4">
      <c r="A60" s="50" t="s">
        <v>11</v>
      </c>
      <c r="B60" s="31">
        <v>54802</v>
      </c>
      <c r="C60" s="22">
        <v>3.5061100000000001</v>
      </c>
    </row>
    <row r="61" spans="1:4">
      <c r="A61" s="50" t="s">
        <v>10</v>
      </c>
      <c r="B61" s="31">
        <v>98211</v>
      </c>
      <c r="C61" s="22">
        <v>2.7996400000000001</v>
      </c>
    </row>
    <row r="62" spans="1:4">
      <c r="A62" s="50" t="s">
        <v>59</v>
      </c>
      <c r="B62" s="31">
        <v>349740</v>
      </c>
      <c r="C62" s="22">
        <v>1.4083399999999999</v>
      </c>
    </row>
    <row r="63" spans="1:4">
      <c r="A63" s="50" t="s">
        <v>60</v>
      </c>
      <c r="B63" s="31">
        <v>60771</v>
      </c>
      <c r="C63" s="22">
        <v>0.62927999999999995</v>
      </c>
    </row>
    <row r="64" spans="1:4">
      <c r="A64" s="50"/>
      <c r="B64" s="36"/>
      <c r="C64" s="22"/>
    </row>
    <row r="65" spans="1:3">
      <c r="A65" s="50"/>
      <c r="B65" s="36"/>
      <c r="C65" s="22"/>
    </row>
    <row r="66" spans="1:3">
      <c r="A66" s="50"/>
      <c r="B66" s="36"/>
      <c r="C66" s="22"/>
    </row>
    <row r="67" spans="1:3">
      <c r="A67" s="66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</sheetData>
  <mergeCells count="1">
    <mergeCell ref="A58:C5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1"/>
  <sheetViews>
    <sheetView topLeftCell="A31" workbookViewId="0">
      <selection activeCell="F66" sqref="F66"/>
    </sheetView>
  </sheetViews>
  <sheetFormatPr defaultRowHeight="15.75"/>
  <cols>
    <col min="1" max="1" width="73.855468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v>1725337</v>
      </c>
      <c r="C8" s="39">
        <v>4.0878391873587594</v>
      </c>
    </row>
    <row r="9" spans="1:3">
      <c r="A9" s="50" t="s">
        <v>64</v>
      </c>
      <c r="B9" s="21">
        <v>97586</v>
      </c>
      <c r="C9" s="22">
        <v>2.4500000000000002</v>
      </c>
    </row>
    <row r="10" spans="1:3">
      <c r="A10" s="50" t="s">
        <v>65</v>
      </c>
      <c r="B10" s="21">
        <v>1951</v>
      </c>
      <c r="C10" s="22">
        <v>2.4500000000000002</v>
      </c>
    </row>
    <row r="11" spans="1:3">
      <c r="A11" s="50" t="s">
        <v>0</v>
      </c>
      <c r="B11" s="21">
        <v>35716</v>
      </c>
      <c r="C11" s="22">
        <v>2.6</v>
      </c>
    </row>
    <row r="12" spans="1:3">
      <c r="A12" s="50" t="s">
        <v>1</v>
      </c>
      <c r="B12" s="21">
        <v>17994</v>
      </c>
      <c r="C12" s="22">
        <v>1.24</v>
      </c>
    </row>
    <row r="13" spans="1:3">
      <c r="A13" s="50" t="s">
        <v>2</v>
      </c>
      <c r="B13" s="21">
        <v>104842</v>
      </c>
      <c r="C13" s="22">
        <v>3.38</v>
      </c>
    </row>
    <row r="14" spans="1:3">
      <c r="A14" s="50" t="s">
        <v>19</v>
      </c>
      <c r="B14" s="21">
        <v>222711</v>
      </c>
      <c r="C14" s="22">
        <v>3.38</v>
      </c>
    </row>
    <row r="15" spans="1:3">
      <c r="A15" s="50" t="s">
        <v>46</v>
      </c>
      <c r="B15" s="21">
        <v>60318</v>
      </c>
      <c r="C15" s="22">
        <v>2.4500000000000002</v>
      </c>
    </row>
    <row r="16" spans="1:3">
      <c r="A16" s="50" t="s">
        <v>47</v>
      </c>
      <c r="B16" s="21">
        <v>52319</v>
      </c>
      <c r="C16" s="22">
        <v>2.4500000000000002</v>
      </c>
    </row>
    <row r="17" spans="1:3">
      <c r="A17" s="50" t="s">
        <v>48</v>
      </c>
      <c r="B17" s="21">
        <v>14060</v>
      </c>
      <c r="C17" s="22">
        <v>2.6</v>
      </c>
    </row>
    <row r="18" spans="1:3">
      <c r="A18" s="50" t="s">
        <v>49</v>
      </c>
      <c r="B18" s="21">
        <v>10180</v>
      </c>
      <c r="C18" s="22">
        <v>1.24</v>
      </c>
    </row>
    <row r="19" spans="1:3">
      <c r="A19" s="50" t="s">
        <v>50</v>
      </c>
      <c r="B19" s="21">
        <v>144054</v>
      </c>
      <c r="C19" s="22">
        <v>3.66</v>
      </c>
    </row>
    <row r="20" spans="1:3">
      <c r="A20" s="50" t="s">
        <v>51</v>
      </c>
      <c r="B20" s="21">
        <v>30437</v>
      </c>
      <c r="C20" s="22">
        <v>3.66</v>
      </c>
    </row>
    <row r="21" spans="1:3">
      <c r="A21" s="50" t="s">
        <v>52</v>
      </c>
      <c r="B21" s="86">
        <v>62941</v>
      </c>
      <c r="C21" s="26">
        <v>1.76</v>
      </c>
    </row>
    <row r="22" spans="1:3">
      <c r="A22" s="83" t="s">
        <v>53</v>
      </c>
      <c r="B22" s="58">
        <v>9478</v>
      </c>
      <c r="C22" s="41">
        <v>1.76</v>
      </c>
    </row>
    <row r="23" spans="1:3">
      <c r="A23" s="85" t="s">
        <v>70</v>
      </c>
      <c r="B23" s="58">
        <v>7970</v>
      </c>
      <c r="C23" s="42">
        <v>4.3046499999999996</v>
      </c>
    </row>
    <row r="24" spans="1:3">
      <c r="A24" s="85" t="s">
        <v>71</v>
      </c>
      <c r="B24" s="58">
        <v>433974</v>
      </c>
      <c r="C24" s="42">
        <v>5.4507000000000003</v>
      </c>
    </row>
    <row r="25" spans="1:3">
      <c r="A25" s="85" t="s">
        <v>72</v>
      </c>
      <c r="B25" s="58">
        <v>280696</v>
      </c>
      <c r="C25" s="42">
        <v>6.1571699999999998</v>
      </c>
    </row>
    <row r="26" spans="1:3">
      <c r="A26" s="85" t="s">
        <v>73</v>
      </c>
      <c r="B26" s="82">
        <v>125510</v>
      </c>
      <c r="C26" s="41">
        <v>5.4206399999999997</v>
      </c>
    </row>
    <row r="27" spans="1:3">
      <c r="A27" s="85" t="s">
        <v>74</v>
      </c>
      <c r="B27" s="82">
        <v>12600</v>
      </c>
      <c r="C27" s="41">
        <v>6.1271100000000001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v>527049</v>
      </c>
      <c r="C33" s="39"/>
    </row>
    <row r="34" spans="1:3" ht="17.25" customHeight="1">
      <c r="A34" s="50" t="s">
        <v>24</v>
      </c>
      <c r="B34" s="33">
        <v>29613</v>
      </c>
      <c r="C34" s="22">
        <v>3.38</v>
      </c>
    </row>
    <row r="35" spans="1:3" ht="17.25" customHeight="1">
      <c r="A35" s="50" t="s">
        <v>25</v>
      </c>
      <c r="B35" s="21">
        <v>49985</v>
      </c>
      <c r="C35" s="34">
        <v>2.4500000000000002</v>
      </c>
    </row>
    <row r="36" spans="1:3" ht="17.25" customHeight="1">
      <c r="A36" s="50" t="s">
        <v>14</v>
      </c>
      <c r="B36" s="21">
        <v>6745</v>
      </c>
      <c r="C36" s="34">
        <v>2.4500000000000002</v>
      </c>
    </row>
    <row r="37" spans="1:3" ht="17.25" customHeight="1">
      <c r="A37" s="50" t="s">
        <v>19</v>
      </c>
      <c r="B37" s="21">
        <v>282143</v>
      </c>
      <c r="C37" s="34">
        <v>3.38</v>
      </c>
    </row>
    <row r="38" spans="1:3" ht="17.25" customHeight="1">
      <c r="A38" s="50" t="s">
        <v>26</v>
      </c>
      <c r="B38" s="33">
        <v>29613</v>
      </c>
      <c r="C38" s="34">
        <v>-1.4083399999999999</v>
      </c>
    </row>
    <row r="39" spans="1:3" ht="17.25" customHeight="1">
      <c r="A39" s="50" t="s">
        <v>22</v>
      </c>
      <c r="B39" s="21">
        <v>49985</v>
      </c>
      <c r="C39" s="34">
        <v>-0.62927999999999995</v>
      </c>
    </row>
    <row r="40" spans="1:3" ht="17.25" customHeight="1">
      <c r="A40" s="50" t="s">
        <v>15</v>
      </c>
      <c r="B40" s="21">
        <v>6745</v>
      </c>
      <c r="C40" s="34">
        <v>-0.62927999999999995</v>
      </c>
    </row>
    <row r="41" spans="1:3" ht="17.25" customHeight="1">
      <c r="A41" s="50" t="s">
        <v>23</v>
      </c>
      <c r="B41" s="21">
        <v>282143</v>
      </c>
      <c r="C41" s="34">
        <v>-1.4083399999999999</v>
      </c>
    </row>
    <row r="42" spans="1:3" ht="17.25" customHeight="1">
      <c r="A42" s="50" t="s">
        <v>27</v>
      </c>
      <c r="B42" s="33">
        <v>54576</v>
      </c>
      <c r="C42" s="34">
        <v>2.69068</v>
      </c>
    </row>
    <row r="43" spans="1:3" ht="17.25" customHeight="1">
      <c r="A43" s="50" t="s">
        <v>28</v>
      </c>
      <c r="B43" s="33">
        <v>92763</v>
      </c>
      <c r="C43" s="34">
        <v>2.69068</v>
      </c>
    </row>
    <row r="44" spans="1:3" ht="17.25" customHeight="1">
      <c r="A44" s="50" t="s">
        <v>29</v>
      </c>
      <c r="B44" s="33">
        <v>10640</v>
      </c>
      <c r="C44" s="34">
        <v>2.67069</v>
      </c>
    </row>
    <row r="45" spans="1:3" ht="17.25" customHeight="1">
      <c r="A45" s="50" t="s">
        <v>54</v>
      </c>
      <c r="B45" s="31">
        <v>374</v>
      </c>
      <c r="C45" s="34">
        <v>2.69068</v>
      </c>
    </row>
    <row r="46" spans="1:3" ht="17.25" customHeight="1">
      <c r="A46" s="50" t="s">
        <v>55</v>
      </c>
      <c r="B46" s="31">
        <v>210</v>
      </c>
      <c r="C46" s="34">
        <v>2.69068</v>
      </c>
    </row>
    <row r="47" spans="1:3" ht="17.25" customHeight="1">
      <c r="A47" s="50" t="s">
        <v>41</v>
      </c>
      <c r="B47" s="31">
        <v>374</v>
      </c>
      <c r="C47" s="34">
        <v>-1.4083399999999999</v>
      </c>
    </row>
    <row r="48" spans="1:3" ht="17.25" customHeight="1">
      <c r="A48" s="50" t="s">
        <v>42</v>
      </c>
      <c r="B48" s="31">
        <v>210</v>
      </c>
      <c r="C48" s="34">
        <v>-1.4083399999999999</v>
      </c>
    </row>
    <row r="49" spans="1:4" ht="17.25" customHeight="1">
      <c r="A49" s="50"/>
      <c r="B49" s="31"/>
      <c r="C49" s="34"/>
    </row>
    <row r="50" spans="1:4" ht="18" customHeight="1">
      <c r="A50" s="50"/>
      <c r="B50" s="31"/>
      <c r="C50" s="34"/>
    </row>
    <row r="51" spans="1:4" ht="17.25" customHeight="1">
      <c r="A51" s="50"/>
      <c r="B51" s="31"/>
      <c r="C51" s="34"/>
    </row>
    <row r="52" spans="1:4" ht="17.25" customHeight="1">
      <c r="A52" s="50"/>
      <c r="B52" s="31"/>
      <c r="C52" s="34"/>
    </row>
    <row r="53" spans="1:4" ht="17.25" customHeight="1">
      <c r="A53" s="50"/>
      <c r="B53" s="31"/>
      <c r="C53" s="34"/>
    </row>
    <row r="54" spans="1:4">
      <c r="A54" s="60"/>
      <c r="B54" s="31"/>
      <c r="C54" s="34"/>
    </row>
    <row r="55" spans="1:4">
      <c r="A55" s="55"/>
      <c r="B55" s="55"/>
      <c r="C55" s="55"/>
    </row>
    <row r="56" spans="1:4">
      <c r="A56" s="67" t="s">
        <v>37</v>
      </c>
      <c r="B56" s="55"/>
      <c r="C56" s="55"/>
      <c r="D56" s="55"/>
    </row>
    <row r="57" spans="1:4">
      <c r="A57" s="67" t="s">
        <v>39</v>
      </c>
      <c r="B57" s="55"/>
      <c r="C57" s="55"/>
      <c r="D57" s="55"/>
    </row>
    <row r="58" spans="1:4">
      <c r="A58" s="89"/>
      <c r="B58" s="89"/>
      <c r="C58" s="89"/>
    </row>
    <row r="59" spans="1:4" s="63" customFormat="1">
      <c r="A59" s="65" t="s">
        <v>16</v>
      </c>
      <c r="B59" s="37">
        <v>527049</v>
      </c>
      <c r="C59" s="37"/>
    </row>
    <row r="60" spans="1:4">
      <c r="A60" s="50" t="s">
        <v>11</v>
      </c>
      <c r="B60" s="31">
        <v>54786</v>
      </c>
      <c r="C60" s="22">
        <v>3.5061100000000001</v>
      </c>
    </row>
    <row r="61" spans="1:4">
      <c r="A61" s="50" t="s">
        <v>10</v>
      </c>
      <c r="B61" s="31">
        <v>103777</v>
      </c>
      <c r="C61" s="22">
        <v>2.7996400000000001</v>
      </c>
    </row>
    <row r="62" spans="1:4">
      <c r="A62" s="50" t="s">
        <v>59</v>
      </c>
      <c r="B62" s="31">
        <v>311756</v>
      </c>
      <c r="C62" s="22">
        <v>1.4083399999999999</v>
      </c>
    </row>
    <row r="63" spans="1:4">
      <c r="A63" s="50" t="s">
        <v>60</v>
      </c>
      <c r="B63" s="31">
        <v>56730</v>
      </c>
      <c r="C63" s="22">
        <v>0.62927999999999995</v>
      </c>
    </row>
    <row r="64" spans="1:4">
      <c r="A64" s="50"/>
      <c r="B64" s="36"/>
      <c r="C64" s="22"/>
    </row>
    <row r="65" spans="1:3">
      <c r="A65" s="50"/>
      <c r="B65" s="36"/>
      <c r="C65" s="22"/>
    </row>
    <row r="66" spans="1:3">
      <c r="A66" s="50"/>
      <c r="B66" s="36"/>
      <c r="C66" s="22"/>
    </row>
    <row r="67" spans="1:3">
      <c r="A67" s="66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</sheetData>
  <mergeCells count="1">
    <mergeCell ref="A58:C5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1"/>
  <sheetViews>
    <sheetView tabSelected="1" topLeftCell="A46" workbookViewId="0">
      <selection activeCell="L62" sqref="L62"/>
    </sheetView>
  </sheetViews>
  <sheetFormatPr defaultRowHeight="15.75"/>
  <cols>
    <col min="1" max="1" width="73.855468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v>1824390</v>
      </c>
      <c r="C8" s="39">
        <v>4.0462745355981999</v>
      </c>
    </row>
    <row r="9" spans="1:3">
      <c r="A9" s="50" t="s">
        <v>64</v>
      </c>
      <c r="B9" s="21">
        <v>84700</v>
      </c>
      <c r="C9" s="22">
        <v>2.4500000000000002</v>
      </c>
    </row>
    <row r="10" spans="1:3">
      <c r="A10" s="50" t="s">
        <v>65</v>
      </c>
      <c r="B10" s="21">
        <v>2271</v>
      </c>
      <c r="C10" s="22">
        <v>2.4500000000000002</v>
      </c>
    </row>
    <row r="11" spans="1:3">
      <c r="A11" s="50" t="s">
        <v>0</v>
      </c>
      <c r="B11" s="21">
        <v>34828</v>
      </c>
      <c r="C11" s="22">
        <v>2.6</v>
      </c>
    </row>
    <row r="12" spans="1:3">
      <c r="A12" s="50" t="s">
        <v>1</v>
      </c>
      <c r="B12" s="21">
        <v>17173</v>
      </c>
      <c r="C12" s="22">
        <v>1.24</v>
      </c>
    </row>
    <row r="13" spans="1:3">
      <c r="A13" s="50" t="s">
        <v>2</v>
      </c>
      <c r="B13" s="21">
        <v>109098</v>
      </c>
      <c r="C13" s="22">
        <v>3.38</v>
      </c>
    </row>
    <row r="14" spans="1:3">
      <c r="A14" s="50" t="s">
        <v>19</v>
      </c>
      <c r="B14" s="21">
        <v>223550</v>
      </c>
      <c r="C14" s="22">
        <v>3.38</v>
      </c>
    </row>
    <row r="15" spans="1:3">
      <c r="A15" s="50" t="s">
        <v>46</v>
      </c>
      <c r="B15" s="21">
        <v>72795</v>
      </c>
      <c r="C15" s="22">
        <v>2.4500000000000002</v>
      </c>
    </row>
    <row r="16" spans="1:3">
      <c r="A16" s="50" t="s">
        <v>47</v>
      </c>
      <c r="B16" s="21">
        <v>60627</v>
      </c>
      <c r="C16" s="22">
        <v>2.4500000000000002</v>
      </c>
    </row>
    <row r="17" spans="1:3">
      <c r="A17" s="50" t="s">
        <v>48</v>
      </c>
      <c r="B17" s="21">
        <v>9340</v>
      </c>
      <c r="C17" s="22">
        <v>2.6</v>
      </c>
    </row>
    <row r="18" spans="1:3">
      <c r="A18" s="50" t="s">
        <v>49</v>
      </c>
      <c r="B18" s="21">
        <v>9300</v>
      </c>
      <c r="C18" s="22">
        <v>1.24</v>
      </c>
    </row>
    <row r="19" spans="1:3">
      <c r="A19" s="50" t="s">
        <v>50</v>
      </c>
      <c r="B19" s="21">
        <v>145908</v>
      </c>
      <c r="C19" s="22">
        <v>3.66</v>
      </c>
    </row>
    <row r="20" spans="1:3">
      <c r="A20" s="50" t="s">
        <v>51</v>
      </c>
      <c r="B20" s="21">
        <v>31350</v>
      </c>
      <c r="C20" s="22">
        <v>3.66</v>
      </c>
    </row>
    <row r="21" spans="1:3">
      <c r="A21" s="50" t="s">
        <v>52</v>
      </c>
      <c r="B21" s="86">
        <v>66279</v>
      </c>
      <c r="C21" s="26">
        <v>1.76</v>
      </c>
    </row>
    <row r="22" spans="1:3">
      <c r="A22" s="83" t="s">
        <v>53</v>
      </c>
      <c r="B22" s="58">
        <v>9935</v>
      </c>
      <c r="C22" s="41">
        <v>1.76</v>
      </c>
    </row>
    <row r="23" spans="1:3">
      <c r="A23" s="85" t="s">
        <v>70</v>
      </c>
      <c r="B23" s="58">
        <v>8826</v>
      </c>
      <c r="C23" s="42">
        <v>4.0979599999999996</v>
      </c>
    </row>
    <row r="24" spans="1:3">
      <c r="A24" s="85" t="s">
        <v>71</v>
      </c>
      <c r="B24" s="58">
        <v>459676</v>
      </c>
      <c r="C24" s="42">
        <v>5.2440100000000003</v>
      </c>
    </row>
    <row r="25" spans="1:3">
      <c r="A25" s="85" t="s">
        <v>72</v>
      </c>
      <c r="B25" s="58">
        <v>312254</v>
      </c>
      <c r="C25" s="42">
        <v>5.9504799999999998</v>
      </c>
    </row>
    <row r="26" spans="1:3">
      <c r="A26" s="85" t="s">
        <v>73</v>
      </c>
      <c r="B26" s="82">
        <v>152680</v>
      </c>
      <c r="C26" s="41">
        <v>5.2163000000000004</v>
      </c>
    </row>
    <row r="27" spans="1:3">
      <c r="A27" s="85" t="s">
        <v>74</v>
      </c>
      <c r="B27" s="82">
        <v>13800</v>
      </c>
      <c r="C27" s="41">
        <v>5.9227699999999999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v>618470</v>
      </c>
      <c r="C33" s="39"/>
    </row>
    <row r="34" spans="1:3" ht="17.25" customHeight="1">
      <c r="A34" s="50" t="s">
        <v>24</v>
      </c>
      <c r="B34" s="33">
        <v>31826</v>
      </c>
      <c r="C34" s="22">
        <v>3.38</v>
      </c>
    </row>
    <row r="35" spans="1:3" ht="17.25" customHeight="1">
      <c r="A35" s="50" t="s">
        <v>25</v>
      </c>
      <c r="B35" s="21">
        <v>64265</v>
      </c>
      <c r="C35" s="34">
        <v>2.4500000000000002</v>
      </c>
    </row>
    <row r="36" spans="1:3" ht="17.25" customHeight="1">
      <c r="A36" s="50" t="s">
        <v>14</v>
      </c>
      <c r="B36" s="21">
        <v>7096</v>
      </c>
      <c r="C36" s="34">
        <v>2.4500000000000002</v>
      </c>
    </row>
    <row r="37" spans="1:3" ht="17.25" customHeight="1">
      <c r="A37" s="50" t="s">
        <v>19</v>
      </c>
      <c r="B37" s="21">
        <v>329222</v>
      </c>
      <c r="C37" s="34">
        <v>3.38</v>
      </c>
    </row>
    <row r="38" spans="1:3" ht="17.25" customHeight="1">
      <c r="A38" s="50" t="s">
        <v>26</v>
      </c>
      <c r="B38" s="33">
        <v>31826</v>
      </c>
      <c r="C38" s="34">
        <v>-1.4083399999999999</v>
      </c>
    </row>
    <row r="39" spans="1:3" ht="17.25" customHeight="1">
      <c r="A39" s="50" t="s">
        <v>22</v>
      </c>
      <c r="B39" s="21">
        <v>64265</v>
      </c>
      <c r="C39" s="34">
        <v>-0.62927999999999995</v>
      </c>
    </row>
    <row r="40" spans="1:3" ht="17.25" customHeight="1">
      <c r="A40" s="50" t="s">
        <v>15</v>
      </c>
      <c r="B40" s="21">
        <v>7096</v>
      </c>
      <c r="C40" s="34">
        <v>-0.62927999999999995</v>
      </c>
    </row>
    <row r="41" spans="1:3" ht="17.25" customHeight="1">
      <c r="A41" s="50" t="s">
        <v>23</v>
      </c>
      <c r="B41" s="21">
        <v>329222</v>
      </c>
      <c r="C41" s="34">
        <v>-1.4083399999999999</v>
      </c>
    </row>
    <row r="42" spans="1:3" ht="17.25" customHeight="1">
      <c r="A42" s="50" t="s">
        <v>27</v>
      </c>
      <c r="B42" s="33">
        <v>62662</v>
      </c>
      <c r="C42" s="34">
        <v>2.48976</v>
      </c>
    </row>
    <row r="43" spans="1:3" ht="17.25" customHeight="1">
      <c r="A43" s="50" t="s">
        <v>28</v>
      </c>
      <c r="B43" s="33">
        <v>108468</v>
      </c>
      <c r="C43" s="34">
        <v>2.48976</v>
      </c>
    </row>
    <row r="44" spans="1:3" ht="17.25" customHeight="1">
      <c r="A44" s="50" t="s">
        <v>29</v>
      </c>
      <c r="B44" s="33">
        <v>14560</v>
      </c>
      <c r="C44" s="34">
        <v>2.47126</v>
      </c>
    </row>
    <row r="45" spans="1:3" ht="17.25" customHeight="1">
      <c r="A45" s="50" t="s">
        <v>54</v>
      </c>
      <c r="B45" s="31">
        <v>60</v>
      </c>
      <c r="C45" s="34">
        <v>2.48976</v>
      </c>
    </row>
    <row r="46" spans="1:3" ht="17.25" customHeight="1">
      <c r="A46" s="50" t="s">
        <v>55</v>
      </c>
      <c r="B46" s="31">
        <v>311</v>
      </c>
      <c r="C46" s="34">
        <v>2.48976</v>
      </c>
    </row>
    <row r="47" spans="1:3" ht="17.25" customHeight="1">
      <c r="A47" s="50" t="s">
        <v>41</v>
      </c>
      <c r="B47" s="31">
        <v>60</v>
      </c>
      <c r="C47" s="34">
        <v>-1.4083399999999999</v>
      </c>
    </row>
    <row r="48" spans="1:3" ht="17.25" customHeight="1">
      <c r="A48" s="50" t="s">
        <v>42</v>
      </c>
      <c r="B48" s="31">
        <v>311</v>
      </c>
      <c r="C48" s="34">
        <v>-1.4083399999999999</v>
      </c>
    </row>
    <row r="49" spans="1:4" ht="17.25" customHeight="1">
      <c r="A49" s="50"/>
      <c r="B49" s="31"/>
      <c r="C49" s="34"/>
    </row>
    <row r="50" spans="1:4" ht="18" customHeight="1">
      <c r="A50" s="50"/>
      <c r="B50" s="31"/>
      <c r="C50" s="34"/>
    </row>
    <row r="51" spans="1:4" ht="17.25" customHeight="1">
      <c r="A51" s="50"/>
      <c r="B51" s="31"/>
      <c r="C51" s="34"/>
    </row>
    <row r="52" spans="1:4" ht="17.25" customHeight="1">
      <c r="A52" s="50"/>
      <c r="B52" s="31"/>
      <c r="C52" s="34"/>
    </row>
    <row r="53" spans="1:4" ht="17.25" customHeight="1">
      <c r="A53" s="50"/>
      <c r="B53" s="31"/>
      <c r="C53" s="34"/>
    </row>
    <row r="54" spans="1:4">
      <c r="A54" s="60"/>
      <c r="B54" s="31"/>
      <c r="C54" s="34"/>
    </row>
    <row r="55" spans="1:4">
      <c r="A55" s="55"/>
      <c r="B55" s="55"/>
      <c r="C55" s="55"/>
    </row>
    <row r="56" spans="1:4">
      <c r="A56" s="67" t="s">
        <v>37</v>
      </c>
      <c r="B56" s="55"/>
      <c r="C56" s="55"/>
      <c r="D56" s="55"/>
    </row>
    <row r="57" spans="1:4">
      <c r="A57" s="67" t="s">
        <v>39</v>
      </c>
      <c r="B57" s="55"/>
      <c r="C57" s="55"/>
      <c r="D57" s="55"/>
    </row>
    <row r="58" spans="1:4">
      <c r="A58" s="89"/>
      <c r="B58" s="89"/>
      <c r="C58" s="89"/>
    </row>
    <row r="59" spans="1:4" s="63" customFormat="1">
      <c r="A59" s="65" t="s">
        <v>16</v>
      </c>
      <c r="B59" s="37">
        <v>618470</v>
      </c>
      <c r="C59" s="37"/>
    </row>
    <row r="60" spans="1:4">
      <c r="A60" s="50" t="s">
        <v>11</v>
      </c>
      <c r="B60" s="31">
        <v>62973</v>
      </c>
      <c r="C60" s="22">
        <v>3.5061100000000001</v>
      </c>
    </row>
    <row r="61" spans="1:4">
      <c r="A61" s="50" t="s">
        <v>10</v>
      </c>
      <c r="B61" s="31">
        <v>123088</v>
      </c>
      <c r="C61" s="22">
        <v>2.7996400000000001</v>
      </c>
    </row>
    <row r="62" spans="1:4">
      <c r="A62" s="50" t="s">
        <v>59</v>
      </c>
      <c r="B62" s="31">
        <v>361048</v>
      </c>
      <c r="C62" s="22">
        <v>1.4083399999999999</v>
      </c>
    </row>
    <row r="63" spans="1:4">
      <c r="A63" s="50" t="s">
        <v>60</v>
      </c>
      <c r="B63" s="31">
        <v>71361</v>
      </c>
      <c r="C63" s="22">
        <v>0.62927999999999995</v>
      </c>
    </row>
    <row r="64" spans="1:4">
      <c r="A64" s="50"/>
      <c r="B64" s="36"/>
      <c r="C64" s="22"/>
    </row>
    <row r="65" spans="1:3">
      <c r="A65" s="50"/>
      <c r="B65" s="36"/>
      <c r="C65" s="22"/>
    </row>
    <row r="66" spans="1:3">
      <c r="A66" s="50"/>
      <c r="B66" s="36"/>
      <c r="C66" s="22"/>
    </row>
    <row r="67" spans="1:3">
      <c r="A67" s="66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</sheetData>
  <mergeCells count="1">
    <mergeCell ref="A58:C5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4"/>
  <sheetViews>
    <sheetView workbookViewId="0">
      <selection activeCell="A31" sqref="A1:XFD1048576"/>
    </sheetView>
  </sheetViews>
  <sheetFormatPr defaultRowHeight="15.75"/>
  <cols>
    <col min="1" max="1" width="72.7109375" style="4" customWidth="1"/>
    <col min="2" max="2" width="17.5703125" style="12" customWidth="1"/>
    <col min="3" max="3" width="16.85546875" style="12" customWidth="1"/>
    <col min="4" max="16384" width="9.140625" style="4"/>
  </cols>
  <sheetData>
    <row r="1" spans="1:3">
      <c r="A1" s="2" t="s">
        <v>45</v>
      </c>
    </row>
    <row r="2" spans="1:3">
      <c r="A2" s="2"/>
    </row>
    <row r="3" spans="1:3">
      <c r="A3" s="2"/>
    </row>
    <row r="4" spans="1:3">
      <c r="A4" s="2" t="s">
        <v>33</v>
      </c>
      <c r="B4" s="1"/>
      <c r="C4" s="1"/>
    </row>
    <row r="5" spans="1:3">
      <c r="A5" s="2" t="s">
        <v>35</v>
      </c>
      <c r="B5" s="1"/>
      <c r="C5" s="1"/>
    </row>
    <row r="7" spans="1:3" s="17" customFormat="1" ht="47.25">
      <c r="A7" s="5"/>
      <c r="B7" s="13" t="s">
        <v>30</v>
      </c>
      <c r="C7" s="13" t="s">
        <v>31</v>
      </c>
    </row>
    <row r="8" spans="1:3" s="19" customFormat="1" ht="31.5">
      <c r="A8" s="18" t="s">
        <v>34</v>
      </c>
      <c r="B8" s="43">
        <f>SUM(B9:B25)</f>
        <v>2044442</v>
      </c>
      <c r="C8" s="40"/>
    </row>
    <row r="9" spans="1:3" s="17" customFormat="1">
      <c r="A9" s="20" t="s">
        <v>43</v>
      </c>
      <c r="B9" s="21">
        <v>89336</v>
      </c>
      <c r="C9" s="22">
        <v>2.33</v>
      </c>
    </row>
    <row r="10" spans="1:3" s="17" customFormat="1">
      <c r="A10" s="20" t="s">
        <v>44</v>
      </c>
      <c r="B10" s="21">
        <v>3390</v>
      </c>
      <c r="C10" s="22">
        <v>2.33</v>
      </c>
    </row>
    <row r="11" spans="1:3" s="17" customFormat="1">
      <c r="A11" s="23" t="s">
        <v>0</v>
      </c>
      <c r="B11" s="21">
        <v>34034</v>
      </c>
      <c r="C11" s="22">
        <v>2.4700000000000002</v>
      </c>
    </row>
    <row r="12" spans="1:3" s="17" customFormat="1">
      <c r="A12" s="23" t="s">
        <v>1</v>
      </c>
      <c r="B12" s="21">
        <v>17509</v>
      </c>
      <c r="C12" s="22">
        <v>1.18</v>
      </c>
    </row>
    <row r="13" spans="1:3" s="17" customFormat="1">
      <c r="A13" s="24" t="s">
        <v>2</v>
      </c>
      <c r="B13" s="21">
        <v>105494</v>
      </c>
      <c r="C13" s="22">
        <v>3.25</v>
      </c>
    </row>
    <row r="14" spans="1:3" s="17" customFormat="1">
      <c r="A14" s="24" t="s">
        <v>19</v>
      </c>
      <c r="B14" s="21">
        <v>191688</v>
      </c>
      <c r="C14" s="22">
        <v>3.25</v>
      </c>
    </row>
    <row r="15" spans="1:3" s="17" customFormat="1">
      <c r="A15" s="23" t="s">
        <v>46</v>
      </c>
      <c r="B15" s="21">
        <v>61588</v>
      </c>
      <c r="C15" s="22">
        <v>2.33</v>
      </c>
    </row>
    <row r="16" spans="1:3" s="17" customFormat="1">
      <c r="A16" s="23" t="s">
        <v>47</v>
      </c>
      <c r="B16" s="21">
        <v>53808</v>
      </c>
      <c r="C16" s="22">
        <v>2.33</v>
      </c>
    </row>
    <row r="17" spans="1:3" s="17" customFormat="1">
      <c r="A17" s="23" t="s">
        <v>48</v>
      </c>
      <c r="B17" s="21">
        <v>12220</v>
      </c>
      <c r="C17" s="22">
        <v>2.4700000000000002</v>
      </c>
    </row>
    <row r="18" spans="1:3" s="17" customFormat="1">
      <c r="A18" s="23" t="s">
        <v>49</v>
      </c>
      <c r="B18" s="21">
        <v>10660</v>
      </c>
      <c r="C18" s="22">
        <v>1.18</v>
      </c>
    </row>
    <row r="19" spans="1:3" s="17" customFormat="1">
      <c r="A19" s="23" t="s">
        <v>50</v>
      </c>
      <c r="B19" s="21">
        <v>148739</v>
      </c>
      <c r="C19" s="22">
        <v>3.52</v>
      </c>
    </row>
    <row r="20" spans="1:3" s="17" customFormat="1">
      <c r="A20" s="25" t="s">
        <v>51</v>
      </c>
      <c r="B20" s="21">
        <v>32991</v>
      </c>
      <c r="C20" s="22">
        <v>3.52</v>
      </c>
    </row>
    <row r="21" spans="1:3" s="17" customFormat="1">
      <c r="A21" s="23" t="s">
        <v>52</v>
      </c>
      <c r="B21" s="21">
        <v>55721</v>
      </c>
      <c r="C21" s="26">
        <v>1.69</v>
      </c>
    </row>
    <row r="22" spans="1:3" s="17" customFormat="1">
      <c r="A22" s="25" t="s">
        <v>53</v>
      </c>
      <c r="B22" s="27">
        <v>10776</v>
      </c>
      <c r="C22" s="41">
        <v>1.69</v>
      </c>
    </row>
    <row r="23" spans="1:3" s="17" customFormat="1">
      <c r="A23" s="24" t="s">
        <v>9</v>
      </c>
      <c r="B23" s="27">
        <v>9179</v>
      </c>
      <c r="C23" s="42">
        <v>6.1591100000000001</v>
      </c>
    </row>
    <row r="24" spans="1:3" s="17" customFormat="1">
      <c r="A24" s="24" t="s">
        <v>10</v>
      </c>
      <c r="B24" s="27">
        <f>225395+566288+162613</f>
        <v>954296</v>
      </c>
      <c r="C24" s="42">
        <v>5.4988599999999996</v>
      </c>
    </row>
    <row r="25" spans="1:3" s="17" customFormat="1">
      <c r="A25" s="24" t="s">
        <v>11</v>
      </c>
      <c r="B25" s="27">
        <f>109467+142973+573</f>
        <v>253013</v>
      </c>
      <c r="C25" s="42">
        <v>6.1591100000000001</v>
      </c>
    </row>
    <row r="26" spans="1:3" s="17" customFormat="1">
      <c r="A26" s="25" t="s">
        <v>12</v>
      </c>
      <c r="B26" s="31"/>
      <c r="C26" s="32"/>
    </row>
    <row r="27" spans="1:3" s="17" customFormat="1">
      <c r="A27" s="25" t="s">
        <v>13</v>
      </c>
      <c r="B27" s="31"/>
      <c r="C27" s="22"/>
    </row>
    <row r="28" spans="1:3">
      <c r="A28" s="8"/>
      <c r="B28" s="14"/>
      <c r="C28" s="14"/>
    </row>
    <row r="29" spans="1:3" s="9" customFormat="1">
      <c r="A29" s="2" t="s">
        <v>32</v>
      </c>
      <c r="B29" s="12"/>
      <c r="C29" s="12"/>
    </row>
    <row r="30" spans="1:3" s="9" customFormat="1">
      <c r="A30" s="2" t="s">
        <v>36</v>
      </c>
      <c r="B30" s="12"/>
      <c r="C30" s="12"/>
    </row>
    <row r="31" spans="1:3" s="9" customFormat="1">
      <c r="A31" s="2"/>
      <c r="B31" s="12"/>
      <c r="C31" s="12"/>
    </row>
    <row r="32" spans="1:3" ht="31.5">
      <c r="A32" s="6" t="s">
        <v>38</v>
      </c>
      <c r="B32" s="43">
        <f>B33+B34+B35+B36+B41+B42+B44+B45+B48</f>
        <v>537235</v>
      </c>
      <c r="C32" s="39"/>
    </row>
    <row r="33" spans="1:3">
      <c r="A33" s="24" t="s">
        <v>24</v>
      </c>
      <c r="B33" s="33">
        <v>26240</v>
      </c>
      <c r="C33" s="22">
        <v>3.25</v>
      </c>
    </row>
    <row r="34" spans="1:3">
      <c r="A34" s="24" t="s">
        <v>25</v>
      </c>
      <c r="B34" s="21">
        <v>53381</v>
      </c>
      <c r="C34" s="34">
        <v>2.33</v>
      </c>
    </row>
    <row r="35" spans="1:3">
      <c r="A35" s="24" t="s">
        <v>14</v>
      </c>
      <c r="B35" s="21">
        <v>7819</v>
      </c>
      <c r="C35" s="34">
        <v>2.33</v>
      </c>
    </row>
    <row r="36" spans="1:3">
      <c r="A36" s="24" t="s">
        <v>19</v>
      </c>
      <c r="B36" s="21">
        <v>283617</v>
      </c>
      <c r="C36" s="34">
        <v>3.25</v>
      </c>
    </row>
    <row r="37" spans="1:3" ht="17.25" customHeight="1">
      <c r="A37" s="24" t="s">
        <v>26</v>
      </c>
      <c r="B37" s="33">
        <v>26240</v>
      </c>
      <c r="C37" s="34">
        <v>-1.3760600000000001</v>
      </c>
    </row>
    <row r="38" spans="1:3">
      <c r="A38" s="24" t="s">
        <v>22</v>
      </c>
      <c r="B38" s="21">
        <v>53381</v>
      </c>
      <c r="C38" s="34">
        <v>-0.60109999999999997</v>
      </c>
    </row>
    <row r="39" spans="1:3">
      <c r="A39" s="24" t="s">
        <v>15</v>
      </c>
      <c r="B39" s="21">
        <v>7819</v>
      </c>
      <c r="C39" s="34">
        <v>-0.60109999999999997</v>
      </c>
    </row>
    <row r="40" spans="1:3" ht="18.75" customHeight="1">
      <c r="A40" s="24" t="s">
        <v>23</v>
      </c>
      <c r="B40" s="21">
        <v>283617</v>
      </c>
      <c r="C40" s="34">
        <v>-1.3760600000000001</v>
      </c>
    </row>
    <row r="41" spans="1:3">
      <c r="A41" s="24" t="s">
        <v>27</v>
      </c>
      <c r="B41" s="33">
        <v>54567</v>
      </c>
      <c r="C41" s="34">
        <v>2.15848</v>
      </c>
    </row>
    <row r="42" spans="1:3">
      <c r="A42" s="24" t="s">
        <v>28</v>
      </c>
      <c r="B42" s="33">
        <v>111373</v>
      </c>
      <c r="C42" s="34">
        <v>2.15848</v>
      </c>
    </row>
    <row r="43" spans="1:3">
      <c r="A43" s="24" t="s">
        <v>29</v>
      </c>
      <c r="B43" s="33"/>
      <c r="C43" s="34">
        <v>2.22628</v>
      </c>
    </row>
    <row r="44" spans="1:3">
      <c r="A44" s="24" t="s">
        <v>40</v>
      </c>
      <c r="B44" s="31">
        <v>154</v>
      </c>
      <c r="C44" s="34">
        <v>2.15848</v>
      </c>
    </row>
    <row r="45" spans="1:3">
      <c r="A45" s="24" t="s">
        <v>40</v>
      </c>
      <c r="B45" s="31">
        <v>84</v>
      </c>
      <c r="C45" s="34">
        <v>2.15848</v>
      </c>
    </row>
    <row r="46" spans="1:3">
      <c r="A46" s="24" t="s">
        <v>41</v>
      </c>
      <c r="B46" s="31">
        <v>154</v>
      </c>
      <c r="C46" s="34">
        <v>-1.3760600000000001</v>
      </c>
    </row>
    <row r="47" spans="1:3">
      <c r="A47" s="24" t="s">
        <v>42</v>
      </c>
      <c r="B47" s="31">
        <v>84</v>
      </c>
      <c r="C47" s="34">
        <v>-1.3760600000000001</v>
      </c>
    </row>
    <row r="48" spans="1:3">
      <c r="A48" s="8"/>
      <c r="B48" s="14"/>
      <c r="C48" s="14"/>
    </row>
    <row r="49" spans="1:4">
      <c r="A49" s="3" t="s">
        <v>37</v>
      </c>
      <c r="B49" s="15"/>
      <c r="C49" s="15"/>
      <c r="D49" s="8"/>
    </row>
    <row r="50" spans="1:4">
      <c r="A50" s="3" t="s">
        <v>39</v>
      </c>
      <c r="B50" s="15"/>
      <c r="C50" s="15"/>
      <c r="D50" s="8"/>
    </row>
    <row r="51" spans="1:4">
      <c r="A51" s="88"/>
      <c r="B51" s="88"/>
      <c r="C51" s="88"/>
    </row>
    <row r="52" spans="1:4">
      <c r="A52" s="10" t="s">
        <v>16</v>
      </c>
      <c r="B52" s="37">
        <v>537235</v>
      </c>
      <c r="C52" s="44"/>
    </row>
    <row r="53" spans="1:4">
      <c r="A53" s="11" t="s">
        <v>11</v>
      </c>
      <c r="B53" s="45">
        <v>54721</v>
      </c>
      <c r="C53" s="46">
        <v>3.2767400000000002</v>
      </c>
    </row>
    <row r="54" spans="1:4">
      <c r="A54" s="11" t="s">
        <v>10</v>
      </c>
      <c r="B54" s="45">
        <v>111457</v>
      </c>
      <c r="C54" s="46">
        <v>2.6164900000000002</v>
      </c>
    </row>
    <row r="55" spans="1:4">
      <c r="A55" s="11" t="s">
        <v>17</v>
      </c>
      <c r="B55" s="45">
        <v>309857</v>
      </c>
      <c r="C55" s="46">
        <v>1.3760600000000001</v>
      </c>
    </row>
    <row r="56" spans="1:4">
      <c r="A56" s="11" t="s">
        <v>18</v>
      </c>
      <c r="B56" s="47">
        <v>61200</v>
      </c>
      <c r="C56" s="46">
        <v>0.60109999999999997</v>
      </c>
    </row>
    <row r="57" spans="1:4">
      <c r="A57" s="11"/>
      <c r="B57" s="16"/>
      <c r="C57" s="16"/>
    </row>
    <row r="58" spans="1:4">
      <c r="A58" s="11"/>
      <c r="B58" s="16"/>
      <c r="C58" s="16"/>
    </row>
    <row r="59" spans="1:4">
      <c r="A59" s="11"/>
      <c r="B59" s="16"/>
      <c r="C59" s="16"/>
    </row>
    <row r="60" spans="1:4">
      <c r="A60" s="11"/>
      <c r="B60" s="16"/>
      <c r="C60" s="16"/>
    </row>
    <row r="61" spans="1:4">
      <c r="A61" s="11"/>
      <c r="B61" s="16"/>
      <c r="C61" s="16"/>
    </row>
    <row r="62" spans="1:4">
      <c r="A62" s="11"/>
      <c r="B62" s="16"/>
      <c r="C62" s="16"/>
    </row>
    <row r="63" spans="1:4">
      <c r="A63" s="11"/>
      <c r="B63" s="16"/>
      <c r="C63" s="16"/>
    </row>
    <row r="64" spans="1:4">
      <c r="A64" s="11"/>
      <c r="B64" s="16"/>
      <c r="C64" s="16"/>
    </row>
  </sheetData>
  <mergeCells count="1">
    <mergeCell ref="A51:C5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9"/>
  <sheetViews>
    <sheetView topLeftCell="A46" workbookViewId="0">
      <selection activeCell="B62" sqref="B62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62" customFormat="1" ht="31.5">
      <c r="A8" s="64" t="s">
        <v>34</v>
      </c>
      <c r="B8" s="43">
        <f>SUM(B9:B25)</f>
        <v>1902354</v>
      </c>
      <c r="C8" s="43"/>
    </row>
    <row r="9" spans="1:3">
      <c r="A9" s="60" t="s">
        <v>64</v>
      </c>
      <c r="B9" s="21">
        <v>79439</v>
      </c>
      <c r="C9" s="22">
        <v>2.33</v>
      </c>
    </row>
    <row r="10" spans="1:3">
      <c r="A10" s="60" t="s">
        <v>65</v>
      </c>
      <c r="B10" s="21">
        <v>2150</v>
      </c>
      <c r="C10" s="22">
        <v>2.33</v>
      </c>
    </row>
    <row r="11" spans="1:3">
      <c r="A11" s="60" t="s">
        <v>0</v>
      </c>
      <c r="B11" s="21">
        <v>36921</v>
      </c>
      <c r="C11" s="22">
        <v>2.4700000000000002</v>
      </c>
    </row>
    <row r="12" spans="1:3">
      <c r="A12" s="60" t="s">
        <v>1</v>
      </c>
      <c r="B12" s="21">
        <v>18647</v>
      </c>
      <c r="C12" s="22">
        <v>1.18</v>
      </c>
    </row>
    <row r="13" spans="1:3">
      <c r="A13" s="60" t="s">
        <v>2</v>
      </c>
      <c r="B13" s="21">
        <v>107945</v>
      </c>
      <c r="C13" s="22">
        <v>3.25</v>
      </c>
    </row>
    <row r="14" spans="1:3">
      <c r="A14" s="60" t="s">
        <v>19</v>
      </c>
      <c r="B14" s="21">
        <v>191822</v>
      </c>
      <c r="C14" s="22">
        <v>3.25</v>
      </c>
    </row>
    <row r="15" spans="1:3">
      <c r="A15" s="60" t="s">
        <v>46</v>
      </c>
      <c r="B15" s="21">
        <v>59817</v>
      </c>
      <c r="C15" s="22">
        <v>2.33</v>
      </c>
    </row>
    <row r="16" spans="1:3">
      <c r="A16" s="60" t="s">
        <v>47</v>
      </c>
      <c r="B16" s="21">
        <v>53410</v>
      </c>
      <c r="C16" s="22">
        <v>2.33</v>
      </c>
    </row>
    <row r="17" spans="1:3">
      <c r="A17" s="60" t="s">
        <v>48</v>
      </c>
      <c r="B17" s="21">
        <v>14940</v>
      </c>
      <c r="C17" s="22">
        <v>2.4700000000000002</v>
      </c>
    </row>
    <row r="18" spans="1:3">
      <c r="A18" s="60" t="s">
        <v>49</v>
      </c>
      <c r="B18" s="21">
        <v>5220</v>
      </c>
      <c r="C18" s="22">
        <v>1.18</v>
      </c>
    </row>
    <row r="19" spans="1:3">
      <c r="A19" s="60" t="s">
        <v>50</v>
      </c>
      <c r="B19" s="21">
        <v>154368</v>
      </c>
      <c r="C19" s="22">
        <v>3.52</v>
      </c>
    </row>
    <row r="20" spans="1:3">
      <c r="A20" s="60" t="s">
        <v>51</v>
      </c>
      <c r="B20" s="21">
        <v>27830</v>
      </c>
      <c r="C20" s="22">
        <v>3.52</v>
      </c>
    </row>
    <row r="21" spans="1:3">
      <c r="A21" s="60" t="s">
        <v>52</v>
      </c>
      <c r="B21" s="21">
        <v>55692</v>
      </c>
      <c r="C21" s="26">
        <v>1.69</v>
      </c>
    </row>
    <row r="22" spans="1:3">
      <c r="A22" s="60" t="s">
        <v>53</v>
      </c>
      <c r="B22" s="27">
        <v>8895</v>
      </c>
      <c r="C22" s="41">
        <v>1.69</v>
      </c>
    </row>
    <row r="23" spans="1:3">
      <c r="A23" s="60" t="s">
        <v>9</v>
      </c>
      <c r="B23" s="27">
        <v>7446</v>
      </c>
      <c r="C23" s="42">
        <v>5.7476599999999998</v>
      </c>
    </row>
    <row r="24" spans="1:3">
      <c r="A24" s="60" t="s">
        <v>10</v>
      </c>
      <c r="B24" s="27">
        <v>831887</v>
      </c>
      <c r="C24" s="42">
        <v>5.0874100000000002</v>
      </c>
    </row>
    <row r="25" spans="1:3">
      <c r="A25" s="60" t="s">
        <v>11</v>
      </c>
      <c r="B25" s="27">
        <v>245925</v>
      </c>
      <c r="C25" s="42">
        <v>5.7476599999999998</v>
      </c>
    </row>
    <row r="26" spans="1:3">
      <c r="A26" s="60" t="s">
        <v>12</v>
      </c>
      <c r="B26" s="31"/>
      <c r="C26" s="32"/>
    </row>
    <row r="27" spans="1:3">
      <c r="A27" s="60" t="s">
        <v>13</v>
      </c>
      <c r="B27" s="31"/>
      <c r="C27" s="22"/>
    </row>
    <row r="28" spans="1:3">
      <c r="A28" s="52"/>
      <c r="B28" s="55"/>
      <c r="C28" s="55"/>
    </row>
    <row r="29" spans="1:3" s="56" customFormat="1">
      <c r="A29" s="2" t="s">
        <v>32</v>
      </c>
    </row>
    <row r="30" spans="1:3" s="56" customFormat="1">
      <c r="A30" s="2" t="s">
        <v>66</v>
      </c>
    </row>
    <row r="31" spans="1:3">
      <c r="A31" s="1"/>
    </row>
    <row r="32" spans="1:3" s="63" customFormat="1" ht="31.5">
      <c r="A32" s="64" t="s">
        <v>38</v>
      </c>
      <c r="B32" s="43">
        <f>B33+B34+B35+B36+B41+B42+B44+B45+B49+B50+B48</f>
        <v>531623</v>
      </c>
      <c r="C32" s="43"/>
    </row>
    <row r="33" spans="1:3">
      <c r="A33" s="60" t="s">
        <v>24</v>
      </c>
      <c r="B33" s="33">
        <v>23486</v>
      </c>
      <c r="C33" s="22">
        <v>3.25</v>
      </c>
    </row>
    <row r="34" spans="1:3">
      <c r="A34" s="60" t="s">
        <v>25</v>
      </c>
      <c r="B34" s="21">
        <v>52514</v>
      </c>
      <c r="C34" s="34">
        <v>2.33</v>
      </c>
    </row>
    <row r="35" spans="1:3">
      <c r="A35" s="60" t="s">
        <v>14</v>
      </c>
      <c r="B35" s="21">
        <v>7383</v>
      </c>
      <c r="C35" s="34">
        <v>2.33</v>
      </c>
    </row>
    <row r="36" spans="1:3">
      <c r="A36" s="60" t="s">
        <v>19</v>
      </c>
      <c r="B36" s="21">
        <v>292687</v>
      </c>
      <c r="C36" s="34">
        <v>3.25</v>
      </c>
    </row>
    <row r="37" spans="1:3" ht="31.5">
      <c r="A37" s="60" t="s">
        <v>26</v>
      </c>
      <c r="B37" s="33">
        <f>B33</f>
        <v>23486</v>
      </c>
      <c r="C37" s="34">
        <v>-1.3760600000000001</v>
      </c>
    </row>
    <row r="38" spans="1:3">
      <c r="A38" s="60" t="s">
        <v>22</v>
      </c>
      <c r="B38" s="21">
        <f>B34</f>
        <v>52514</v>
      </c>
      <c r="C38" s="34">
        <v>-0.60109999999999997</v>
      </c>
    </row>
    <row r="39" spans="1:3">
      <c r="A39" s="60" t="s">
        <v>15</v>
      </c>
      <c r="B39" s="21">
        <f>B35</f>
        <v>7383</v>
      </c>
      <c r="C39" s="34">
        <v>-0.60109999999999997</v>
      </c>
    </row>
    <row r="40" spans="1:3" ht="31.5">
      <c r="A40" s="60" t="s">
        <v>23</v>
      </c>
      <c r="B40" s="21">
        <f>B36</f>
        <v>292687</v>
      </c>
      <c r="C40" s="34">
        <v>-1.3760600000000001</v>
      </c>
    </row>
    <row r="41" spans="1:3">
      <c r="A41" s="60" t="s">
        <v>27</v>
      </c>
      <c r="B41" s="33">
        <v>53575</v>
      </c>
      <c r="C41" s="34">
        <v>2.3335900000000001</v>
      </c>
    </row>
    <row r="42" spans="1:3">
      <c r="A42" s="60" t="s">
        <v>28</v>
      </c>
      <c r="B42" s="33">
        <v>98408</v>
      </c>
      <c r="C42" s="34">
        <v>2.3335900000000001</v>
      </c>
    </row>
    <row r="43" spans="1:3">
      <c r="A43" s="60" t="s">
        <v>29</v>
      </c>
      <c r="B43" s="33"/>
      <c r="C43" s="34">
        <v>2.22628</v>
      </c>
    </row>
    <row r="44" spans="1:3">
      <c r="A44" s="60" t="s">
        <v>54</v>
      </c>
      <c r="B44" s="31">
        <v>387</v>
      </c>
      <c r="C44" s="34">
        <v>2.3335900000000001</v>
      </c>
    </row>
    <row r="45" spans="1:3">
      <c r="A45" s="60" t="s">
        <v>55</v>
      </c>
      <c r="B45" s="31">
        <v>334</v>
      </c>
      <c r="C45" s="34">
        <v>2.3335900000000001</v>
      </c>
    </row>
    <row r="46" spans="1:3">
      <c r="A46" s="60" t="s">
        <v>41</v>
      </c>
      <c r="B46" s="31">
        <v>387</v>
      </c>
      <c r="C46" s="34">
        <v>-1.3760600000000001</v>
      </c>
    </row>
    <row r="47" spans="1:3">
      <c r="A47" s="60" t="s">
        <v>42</v>
      </c>
      <c r="B47" s="31">
        <v>334</v>
      </c>
      <c r="C47" s="34">
        <v>-1.3760600000000001</v>
      </c>
    </row>
    <row r="48" spans="1:3">
      <c r="A48" s="60" t="s">
        <v>56</v>
      </c>
      <c r="B48" s="31">
        <v>68</v>
      </c>
      <c r="C48" s="34">
        <v>2.3359000000000001</v>
      </c>
    </row>
    <row r="49" spans="1:4">
      <c r="A49" s="60" t="s">
        <v>57</v>
      </c>
      <c r="B49" s="31">
        <v>655</v>
      </c>
      <c r="C49" s="34">
        <v>2.3359000000000001</v>
      </c>
    </row>
    <row r="50" spans="1:4">
      <c r="A50" s="60" t="s">
        <v>58</v>
      </c>
      <c r="B50" s="31">
        <v>2126</v>
      </c>
      <c r="C50" s="34">
        <v>2.3359000000000001</v>
      </c>
    </row>
    <row r="51" spans="1:4">
      <c r="A51" s="61"/>
      <c r="B51" s="48"/>
      <c r="C51" s="49"/>
    </row>
    <row r="52" spans="1:4">
      <c r="A52" s="57"/>
      <c r="B52" s="48"/>
      <c r="C52" s="49"/>
    </row>
    <row r="53" spans="1:4">
      <c r="A53" s="55"/>
      <c r="B53" s="55"/>
      <c r="C53" s="55"/>
    </row>
    <row r="54" spans="1:4">
      <c r="A54" s="67" t="s">
        <v>37</v>
      </c>
      <c r="B54" s="55"/>
      <c r="C54" s="55"/>
      <c r="D54" s="55"/>
    </row>
    <row r="55" spans="1:4">
      <c r="A55" s="67" t="s">
        <v>39</v>
      </c>
      <c r="B55" s="55"/>
      <c r="C55" s="55"/>
      <c r="D55" s="55"/>
    </row>
    <row r="56" spans="1:4">
      <c r="A56" s="89"/>
      <c r="B56" s="89"/>
      <c r="C56" s="89"/>
    </row>
    <row r="57" spans="1:4" s="63" customFormat="1">
      <c r="A57" s="65" t="s">
        <v>16</v>
      </c>
      <c r="B57" s="37">
        <f>B58+B59+B60+B61+B62+B63+B64</f>
        <v>531623</v>
      </c>
      <c r="C57" s="37"/>
    </row>
    <row r="58" spans="1:4">
      <c r="A58" s="50" t="s">
        <v>11</v>
      </c>
      <c r="B58" s="33">
        <v>53909</v>
      </c>
      <c r="C58" s="22">
        <v>3.2767400000000002</v>
      </c>
    </row>
    <row r="59" spans="1:4">
      <c r="A59" s="50" t="s">
        <v>10</v>
      </c>
      <c r="B59" s="33">
        <v>98795</v>
      </c>
      <c r="C59" s="22">
        <v>2.6164900000000002</v>
      </c>
    </row>
    <row r="60" spans="1:4">
      <c r="A60" s="50" t="s">
        <v>59</v>
      </c>
      <c r="B60" s="33">
        <v>316173</v>
      </c>
      <c r="C60" s="22">
        <v>1.3760600000000001</v>
      </c>
    </row>
    <row r="61" spans="1:4">
      <c r="A61" s="50" t="s">
        <v>60</v>
      </c>
      <c r="B61" s="36">
        <v>59897</v>
      </c>
      <c r="C61" s="22">
        <v>0.60109999999999997</v>
      </c>
    </row>
    <row r="62" spans="1:4">
      <c r="A62" s="50" t="s">
        <v>63</v>
      </c>
      <c r="B62" s="36">
        <v>655</v>
      </c>
      <c r="C62" s="22">
        <v>3.2767400000000002</v>
      </c>
    </row>
    <row r="63" spans="1:4">
      <c r="A63" s="50" t="s">
        <v>61</v>
      </c>
      <c r="B63" s="36">
        <v>68</v>
      </c>
      <c r="C63" s="22">
        <v>2.6164900000000002</v>
      </c>
    </row>
    <row r="64" spans="1:4">
      <c r="A64" s="50" t="s">
        <v>62</v>
      </c>
      <c r="B64" s="36">
        <v>2126</v>
      </c>
      <c r="C64" s="22">
        <v>3.2767400000000002</v>
      </c>
    </row>
    <row r="65" spans="1:3">
      <c r="A65" s="66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</sheetData>
  <mergeCells count="1">
    <mergeCell ref="A56:C5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9"/>
  <sheetViews>
    <sheetView topLeftCell="A40" workbookViewId="0">
      <selection activeCell="F61" sqref="F61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62" customFormat="1" ht="31.5">
      <c r="A8" s="77" t="s">
        <v>34</v>
      </c>
      <c r="B8" s="80">
        <f>SUM(B9:B25)</f>
        <v>1778720</v>
      </c>
      <c r="C8" s="81"/>
    </row>
    <row r="9" spans="1:3">
      <c r="A9" s="78" t="s">
        <v>64</v>
      </c>
      <c r="B9" s="58">
        <v>99285</v>
      </c>
      <c r="C9" s="41">
        <v>2.33</v>
      </c>
    </row>
    <row r="10" spans="1:3">
      <c r="A10" s="78" t="s">
        <v>65</v>
      </c>
      <c r="B10" s="58">
        <v>2145</v>
      </c>
      <c r="C10" s="41">
        <v>2.33</v>
      </c>
    </row>
    <row r="11" spans="1:3">
      <c r="A11" s="78" t="s">
        <v>0</v>
      </c>
      <c r="B11" s="58">
        <v>35695</v>
      </c>
      <c r="C11" s="41">
        <v>2.4700000000000002</v>
      </c>
    </row>
    <row r="12" spans="1:3">
      <c r="A12" s="78" t="s">
        <v>1</v>
      </c>
      <c r="B12" s="58">
        <v>18408</v>
      </c>
      <c r="C12" s="41">
        <v>1.18</v>
      </c>
    </row>
    <row r="13" spans="1:3">
      <c r="A13" s="78" t="s">
        <v>2</v>
      </c>
      <c r="B13" s="58">
        <v>103862</v>
      </c>
      <c r="C13" s="41">
        <v>3.25</v>
      </c>
    </row>
    <row r="14" spans="1:3">
      <c r="A14" s="78" t="s">
        <v>19</v>
      </c>
      <c r="B14" s="58">
        <v>184881</v>
      </c>
      <c r="C14" s="41">
        <v>3.25</v>
      </c>
    </row>
    <row r="15" spans="1:3">
      <c r="A15" s="78" t="s">
        <v>46</v>
      </c>
      <c r="B15" s="58">
        <v>64022</v>
      </c>
      <c r="C15" s="41">
        <v>2.33</v>
      </c>
    </row>
    <row r="16" spans="1:3">
      <c r="A16" s="78" t="s">
        <v>47</v>
      </c>
      <c r="B16" s="58">
        <v>56412</v>
      </c>
      <c r="C16" s="41">
        <v>2.33</v>
      </c>
    </row>
    <row r="17" spans="1:3">
      <c r="A17" s="78" t="s">
        <v>48</v>
      </c>
      <c r="B17" s="58">
        <v>10140</v>
      </c>
      <c r="C17" s="41">
        <v>2.4700000000000002</v>
      </c>
    </row>
    <row r="18" spans="1:3">
      <c r="A18" s="78" t="s">
        <v>49</v>
      </c>
      <c r="B18" s="58">
        <v>6820</v>
      </c>
      <c r="C18" s="41">
        <v>1.18</v>
      </c>
    </row>
    <row r="19" spans="1:3">
      <c r="A19" s="78" t="s">
        <v>50</v>
      </c>
      <c r="B19" s="58">
        <v>141134</v>
      </c>
      <c r="C19" s="41">
        <v>3.52</v>
      </c>
    </row>
    <row r="20" spans="1:3">
      <c r="A20" s="78" t="s">
        <v>51</v>
      </c>
      <c r="B20" s="58">
        <v>28073</v>
      </c>
      <c r="C20" s="41">
        <v>3.52</v>
      </c>
    </row>
    <row r="21" spans="1:3">
      <c r="A21" s="78" t="s">
        <v>52</v>
      </c>
      <c r="B21" s="58">
        <v>55935</v>
      </c>
      <c r="C21" s="41">
        <v>1.69</v>
      </c>
    </row>
    <row r="22" spans="1:3">
      <c r="A22" s="78" t="s">
        <v>53</v>
      </c>
      <c r="B22" s="58">
        <v>8977</v>
      </c>
      <c r="C22" s="41">
        <v>1.69</v>
      </c>
    </row>
    <row r="23" spans="1:3">
      <c r="A23" s="78" t="s">
        <v>9</v>
      </c>
      <c r="B23" s="58">
        <v>10705</v>
      </c>
      <c r="C23" s="42">
        <v>5.9809200000000002</v>
      </c>
    </row>
    <row r="24" spans="1:3">
      <c r="A24" s="78" t="s">
        <v>10</v>
      </c>
      <c r="B24" s="58">
        <f>209659+532815</f>
        <v>742474</v>
      </c>
      <c r="C24" s="42">
        <v>5.3206699999999998</v>
      </c>
    </row>
    <row r="25" spans="1:3">
      <c r="A25" s="78" t="s">
        <v>11</v>
      </c>
      <c r="B25" s="58">
        <f>101000+108752</f>
        <v>209752</v>
      </c>
      <c r="C25" s="42">
        <v>5.9809200000000002</v>
      </c>
    </row>
    <row r="26" spans="1:3">
      <c r="A26" s="60" t="s">
        <v>12</v>
      </c>
      <c r="B26" s="79"/>
      <c r="C26" s="32"/>
    </row>
    <row r="27" spans="1:3">
      <c r="A27" s="60" t="s">
        <v>13</v>
      </c>
      <c r="B27" s="31"/>
      <c r="C27" s="22"/>
    </row>
    <row r="28" spans="1:3">
      <c r="A28" s="52"/>
      <c r="B28" s="55"/>
      <c r="C28" s="55"/>
    </row>
    <row r="29" spans="1:3" s="56" customFormat="1">
      <c r="A29" s="2" t="s">
        <v>32</v>
      </c>
    </row>
    <row r="30" spans="1:3" s="56" customFormat="1">
      <c r="A30" s="2" t="s">
        <v>66</v>
      </c>
    </row>
    <row r="31" spans="1:3">
      <c r="A31" s="1"/>
    </row>
    <row r="32" spans="1:3" s="63" customFormat="1" ht="31.5">
      <c r="A32" s="64" t="s">
        <v>38</v>
      </c>
      <c r="B32" s="76">
        <f>B33+B34+B35+B36+B41+B42+B44+B45+B50+B48</f>
        <v>533308</v>
      </c>
      <c r="C32" s="39"/>
    </row>
    <row r="33" spans="1:3">
      <c r="A33" s="68" t="s">
        <v>24</v>
      </c>
      <c r="B33" s="71">
        <v>23717</v>
      </c>
      <c r="C33" s="72">
        <v>3.25</v>
      </c>
    </row>
    <row r="34" spans="1:3">
      <c r="A34" s="68" t="s">
        <v>25</v>
      </c>
      <c r="B34" s="73">
        <v>53039</v>
      </c>
      <c r="C34" s="74">
        <v>2.33</v>
      </c>
    </row>
    <row r="35" spans="1:3">
      <c r="A35" s="68" t="s">
        <v>14</v>
      </c>
      <c r="B35" s="73">
        <v>9721</v>
      </c>
      <c r="C35" s="74">
        <v>2.33</v>
      </c>
    </row>
    <row r="36" spans="1:3">
      <c r="A36" s="68" t="s">
        <v>19</v>
      </c>
      <c r="B36" s="73">
        <v>303094</v>
      </c>
      <c r="C36" s="74">
        <v>3.25</v>
      </c>
    </row>
    <row r="37" spans="1:3">
      <c r="A37" s="68" t="s">
        <v>26</v>
      </c>
      <c r="B37" s="71">
        <f>B33</f>
        <v>23717</v>
      </c>
      <c r="C37" s="74">
        <v>-1.3760600000000001</v>
      </c>
    </row>
    <row r="38" spans="1:3">
      <c r="A38" s="68" t="s">
        <v>22</v>
      </c>
      <c r="B38" s="73">
        <f>B34</f>
        <v>53039</v>
      </c>
      <c r="C38" s="74">
        <v>-0.60109999999999997</v>
      </c>
    </row>
    <row r="39" spans="1:3">
      <c r="A39" s="68" t="s">
        <v>15</v>
      </c>
      <c r="B39" s="73">
        <f>B35</f>
        <v>9721</v>
      </c>
      <c r="C39" s="74">
        <v>-0.60109999999999997</v>
      </c>
    </row>
    <row r="40" spans="1:3">
      <c r="A40" s="68" t="s">
        <v>23</v>
      </c>
      <c r="B40" s="73">
        <f>B36</f>
        <v>303094</v>
      </c>
      <c r="C40" s="74">
        <v>-1.3760600000000001</v>
      </c>
    </row>
    <row r="41" spans="1:3">
      <c r="A41" s="69" t="s">
        <v>27</v>
      </c>
      <c r="B41" s="71">
        <v>39457</v>
      </c>
      <c r="C41" s="74">
        <v>2.6042100000000001</v>
      </c>
    </row>
    <row r="42" spans="1:3">
      <c r="A42" s="69" t="s">
        <v>28</v>
      </c>
      <c r="B42" s="71">
        <f>104090-241</f>
        <v>103849</v>
      </c>
      <c r="C42" s="74">
        <v>2.6042100000000001</v>
      </c>
    </row>
    <row r="43" spans="1:3">
      <c r="A43" s="69" t="s">
        <v>29</v>
      </c>
      <c r="B43" s="71"/>
      <c r="C43" s="74">
        <v>2.22628</v>
      </c>
    </row>
    <row r="44" spans="1:3">
      <c r="A44" s="68" t="s">
        <v>54</v>
      </c>
      <c r="B44" s="75">
        <v>241</v>
      </c>
      <c r="C44" s="74">
        <v>2.6042100000000001</v>
      </c>
    </row>
    <row r="45" spans="1:3">
      <c r="A45" s="68" t="s">
        <v>55</v>
      </c>
      <c r="B45" s="75">
        <v>302</v>
      </c>
      <c r="C45" s="74">
        <v>2.6042100000000001</v>
      </c>
    </row>
    <row r="46" spans="1:3">
      <c r="A46" s="68" t="s">
        <v>41</v>
      </c>
      <c r="B46" s="75">
        <v>241</v>
      </c>
      <c r="C46" s="74">
        <v>-1.3760600000000001</v>
      </c>
    </row>
    <row r="47" spans="1:3">
      <c r="A47" s="68" t="s">
        <v>42</v>
      </c>
      <c r="B47" s="75">
        <v>302</v>
      </c>
      <c r="C47" s="74">
        <v>-1.3760600000000001</v>
      </c>
    </row>
    <row r="48" spans="1:3">
      <c r="A48" s="68" t="s">
        <v>68</v>
      </c>
      <c r="B48" s="75">
        <v>-112</v>
      </c>
      <c r="C48" s="74">
        <v>3.25</v>
      </c>
    </row>
    <row r="49" spans="1:4">
      <c r="A49" s="68" t="s">
        <v>69</v>
      </c>
      <c r="B49" s="75">
        <v>-112</v>
      </c>
      <c r="C49" s="74">
        <v>-1.3760600000000001</v>
      </c>
    </row>
    <row r="50" spans="1:4">
      <c r="A50" s="60"/>
      <c r="B50" s="31"/>
      <c r="C50" s="34"/>
    </row>
    <row r="51" spans="1:4">
      <c r="A51" s="61"/>
      <c r="B51" s="48"/>
      <c r="C51" s="49"/>
    </row>
    <row r="52" spans="1:4">
      <c r="A52" s="57"/>
      <c r="B52" s="48"/>
      <c r="C52" s="49"/>
    </row>
    <row r="53" spans="1:4">
      <c r="A53" s="55"/>
      <c r="B53" s="55"/>
      <c r="C53" s="55"/>
    </row>
    <row r="54" spans="1:4">
      <c r="A54" s="67" t="s">
        <v>37</v>
      </c>
      <c r="B54" s="55"/>
      <c r="C54" s="55"/>
      <c r="D54" s="55"/>
    </row>
    <row r="55" spans="1:4">
      <c r="A55" s="67" t="s">
        <v>39</v>
      </c>
      <c r="B55" s="55"/>
      <c r="C55" s="55"/>
      <c r="D55" s="55"/>
    </row>
    <row r="56" spans="1:4">
      <c r="A56" s="89"/>
      <c r="B56" s="89"/>
      <c r="C56" s="89"/>
    </row>
    <row r="57" spans="1:4" s="63" customFormat="1">
      <c r="A57" s="65" t="s">
        <v>16</v>
      </c>
      <c r="B57" s="37">
        <v>533308</v>
      </c>
      <c r="C57" s="37"/>
    </row>
    <row r="58" spans="1:4">
      <c r="A58" s="50" t="s">
        <v>11</v>
      </c>
      <c r="B58" s="31">
        <v>39759</v>
      </c>
      <c r="C58" s="46">
        <v>3.2767400000000002</v>
      </c>
    </row>
    <row r="59" spans="1:4">
      <c r="A59" s="50" t="s">
        <v>10</v>
      </c>
      <c r="B59" s="45">
        <v>104090</v>
      </c>
      <c r="C59" s="46">
        <v>2.6164900000000002</v>
      </c>
    </row>
    <row r="60" spans="1:4">
      <c r="A60" s="50" t="s">
        <v>59</v>
      </c>
      <c r="B60" s="45">
        <v>326699</v>
      </c>
      <c r="C60" s="46">
        <v>1.3760600000000001</v>
      </c>
    </row>
    <row r="61" spans="1:4">
      <c r="A61" s="50" t="s">
        <v>60</v>
      </c>
      <c r="B61" s="45">
        <v>62760</v>
      </c>
      <c r="C61" s="46">
        <v>0.60109999999999997</v>
      </c>
    </row>
    <row r="62" spans="1:4">
      <c r="A62" s="50"/>
      <c r="B62" s="70"/>
      <c r="C62" s="22"/>
    </row>
    <row r="63" spans="1:4">
      <c r="A63" s="50"/>
      <c r="B63" s="36"/>
      <c r="C63" s="22"/>
    </row>
    <row r="64" spans="1:4">
      <c r="A64" s="50"/>
      <c r="B64" s="36"/>
      <c r="C64" s="22"/>
    </row>
    <row r="65" spans="1:3">
      <c r="A65" s="66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</sheetData>
  <mergeCells count="1">
    <mergeCell ref="A56:C56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9"/>
  <sheetViews>
    <sheetView topLeftCell="A37" workbookViewId="0">
      <selection activeCell="B44" sqref="B44:B47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62" customFormat="1" ht="31.5">
      <c r="A8" s="77" t="s">
        <v>34</v>
      </c>
      <c r="B8" s="80">
        <f>SUM(B9:B25)</f>
        <v>1548752</v>
      </c>
      <c r="C8" s="81"/>
    </row>
    <row r="9" spans="1:3">
      <c r="A9" s="78" t="s">
        <v>64</v>
      </c>
      <c r="B9" s="58">
        <v>70531</v>
      </c>
      <c r="C9" s="41">
        <v>2.33</v>
      </c>
    </row>
    <row r="10" spans="1:3">
      <c r="A10" s="78" t="s">
        <v>65</v>
      </c>
      <c r="B10" s="58">
        <v>1932</v>
      </c>
      <c r="C10" s="41">
        <v>2.33</v>
      </c>
    </row>
    <row r="11" spans="1:3">
      <c r="A11" s="78" t="s">
        <v>0</v>
      </c>
      <c r="B11" s="58">
        <v>32952</v>
      </c>
      <c r="C11" s="41">
        <v>2.4700000000000002</v>
      </c>
    </row>
    <row r="12" spans="1:3">
      <c r="A12" s="78" t="s">
        <v>1</v>
      </c>
      <c r="B12" s="58">
        <v>17174</v>
      </c>
      <c r="C12" s="41">
        <v>1.18</v>
      </c>
    </row>
    <row r="13" spans="1:3">
      <c r="A13" s="78" t="s">
        <v>2</v>
      </c>
      <c r="B13" s="58">
        <v>84254</v>
      </c>
      <c r="C13" s="41">
        <v>3.25</v>
      </c>
    </row>
    <row r="14" spans="1:3">
      <c r="A14" s="78" t="s">
        <v>19</v>
      </c>
      <c r="B14" s="58">
        <v>157049</v>
      </c>
      <c r="C14" s="41">
        <v>3.25</v>
      </c>
    </row>
    <row r="15" spans="1:3">
      <c r="A15" s="78" t="s">
        <v>46</v>
      </c>
      <c r="B15" s="58">
        <v>62404</v>
      </c>
      <c r="C15" s="41">
        <v>2.33</v>
      </c>
    </row>
    <row r="16" spans="1:3">
      <c r="A16" s="78" t="s">
        <v>47</v>
      </c>
      <c r="B16" s="58">
        <v>54805</v>
      </c>
      <c r="C16" s="41">
        <v>2.33</v>
      </c>
    </row>
    <row r="17" spans="1:3">
      <c r="A17" s="78" t="s">
        <v>48</v>
      </c>
      <c r="B17" s="58">
        <v>11100</v>
      </c>
      <c r="C17" s="41">
        <v>2.4700000000000002</v>
      </c>
    </row>
    <row r="18" spans="1:3">
      <c r="A18" s="78" t="s">
        <v>49</v>
      </c>
      <c r="B18" s="58">
        <v>7940</v>
      </c>
      <c r="C18" s="41">
        <v>1.18</v>
      </c>
    </row>
    <row r="19" spans="1:3">
      <c r="A19" s="78" t="s">
        <v>50</v>
      </c>
      <c r="B19" s="58">
        <v>139391</v>
      </c>
      <c r="C19" s="41">
        <v>3.52</v>
      </c>
    </row>
    <row r="20" spans="1:3">
      <c r="A20" s="78" t="s">
        <v>51</v>
      </c>
      <c r="B20" s="58">
        <v>24217</v>
      </c>
      <c r="C20" s="41">
        <v>3.52</v>
      </c>
    </row>
    <row r="21" spans="1:3">
      <c r="A21" s="78" t="s">
        <v>52</v>
      </c>
      <c r="B21" s="58">
        <v>55741</v>
      </c>
      <c r="C21" s="41">
        <v>1.69</v>
      </c>
    </row>
    <row r="22" spans="1:3">
      <c r="A22" s="78" t="s">
        <v>53</v>
      </c>
      <c r="B22" s="58">
        <v>8269</v>
      </c>
      <c r="C22" s="41">
        <v>1.69</v>
      </c>
    </row>
    <row r="23" spans="1:3">
      <c r="A23" s="78" t="s">
        <v>9</v>
      </c>
      <c r="B23" s="58">
        <v>8594</v>
      </c>
      <c r="C23" s="42">
        <v>5.8260300000000003</v>
      </c>
    </row>
    <row r="24" spans="1:3">
      <c r="A24" s="78" t="s">
        <v>10</v>
      </c>
      <c r="B24" s="58">
        <f>777687-116141</f>
        <v>661546</v>
      </c>
      <c r="C24" s="42">
        <v>5.1657799999999998</v>
      </c>
    </row>
    <row r="25" spans="1:3">
      <c r="A25" s="78" t="s">
        <v>11</v>
      </c>
      <c r="B25" s="58">
        <v>150853</v>
      </c>
      <c r="C25" s="42">
        <v>5.8260300000000003</v>
      </c>
    </row>
    <row r="26" spans="1:3">
      <c r="A26" s="78" t="s">
        <v>12</v>
      </c>
      <c r="B26" s="82"/>
      <c r="C26" s="41"/>
    </row>
    <row r="27" spans="1:3">
      <c r="A27" s="78" t="s">
        <v>13</v>
      </c>
      <c r="B27" s="82"/>
      <c r="C27" s="41"/>
    </row>
    <row r="28" spans="1:3">
      <c r="A28" s="52"/>
      <c r="B28" s="55"/>
      <c r="C28" s="55"/>
    </row>
    <row r="29" spans="1:3" s="56" customFormat="1">
      <c r="A29" s="2" t="s">
        <v>32</v>
      </c>
    </row>
    <row r="30" spans="1:3" s="56" customFormat="1">
      <c r="A30" s="2" t="s">
        <v>66</v>
      </c>
    </row>
    <row r="31" spans="1:3">
      <c r="A31" s="1"/>
    </row>
    <row r="32" spans="1:3" s="63" customFormat="1" ht="31.5">
      <c r="A32" s="64" t="s">
        <v>38</v>
      </c>
      <c r="B32" s="43">
        <f>B33+B34+B35+B36+B41+B42+B44+B45+B50+B48</f>
        <v>487850</v>
      </c>
      <c r="C32" s="39"/>
    </row>
    <row r="33" spans="1:3">
      <c r="A33" s="60" t="s">
        <v>24</v>
      </c>
      <c r="B33" s="33">
        <v>17683</v>
      </c>
      <c r="C33" s="22">
        <v>3.25</v>
      </c>
    </row>
    <row r="34" spans="1:3">
      <c r="A34" s="60" t="s">
        <v>25</v>
      </c>
      <c r="B34" s="21">
        <v>48755</v>
      </c>
      <c r="C34" s="34">
        <v>2.33</v>
      </c>
    </row>
    <row r="35" spans="1:3">
      <c r="A35" s="60" t="s">
        <v>14</v>
      </c>
      <c r="B35" s="21">
        <v>6732</v>
      </c>
      <c r="C35" s="34">
        <v>2.33</v>
      </c>
    </row>
    <row r="36" spans="1:3">
      <c r="A36" s="60" t="s">
        <v>19</v>
      </c>
      <c r="B36" s="21">
        <v>287461</v>
      </c>
      <c r="C36" s="34">
        <v>3.25</v>
      </c>
    </row>
    <row r="37" spans="1:3" ht="31.5">
      <c r="A37" s="60" t="s">
        <v>26</v>
      </c>
      <c r="B37" s="33">
        <f>B33</f>
        <v>17683</v>
      </c>
      <c r="C37" s="34">
        <v>-1.3760600000000001</v>
      </c>
    </row>
    <row r="38" spans="1:3">
      <c r="A38" s="60" t="s">
        <v>22</v>
      </c>
      <c r="B38" s="21">
        <f>B34</f>
        <v>48755</v>
      </c>
      <c r="C38" s="34">
        <v>-0.60109999999999997</v>
      </c>
    </row>
    <row r="39" spans="1:3">
      <c r="A39" s="60" t="s">
        <v>15</v>
      </c>
      <c r="B39" s="21">
        <f>B35</f>
        <v>6732</v>
      </c>
      <c r="C39" s="34">
        <v>-0.60109999999999997</v>
      </c>
    </row>
    <row r="40" spans="1:3" ht="31.5">
      <c r="A40" s="60" t="s">
        <v>23</v>
      </c>
      <c r="B40" s="21">
        <f>B36</f>
        <v>287461</v>
      </c>
      <c r="C40" s="34">
        <v>-1.3760600000000001</v>
      </c>
    </row>
    <row r="41" spans="1:3">
      <c r="A41" s="60" t="s">
        <v>27</v>
      </c>
      <c r="B41" s="33">
        <v>33758</v>
      </c>
      <c r="C41" s="34">
        <v>2.5171700000000001</v>
      </c>
    </row>
    <row r="42" spans="1:3">
      <c r="A42" s="60" t="s">
        <v>28</v>
      </c>
      <c r="B42" s="33">
        <v>93031</v>
      </c>
      <c r="C42" s="34">
        <v>2.5171700000000001</v>
      </c>
    </row>
    <row r="43" spans="1:3">
      <c r="A43" s="60" t="s">
        <v>29</v>
      </c>
      <c r="B43" s="33"/>
      <c r="C43" s="34">
        <v>2.22628</v>
      </c>
    </row>
    <row r="44" spans="1:3">
      <c r="A44" s="60" t="s">
        <v>54</v>
      </c>
      <c r="B44" s="33">
        <v>123</v>
      </c>
      <c r="C44" s="34">
        <v>2.5171700000000001</v>
      </c>
    </row>
    <row r="45" spans="1:3">
      <c r="A45" s="60" t="s">
        <v>55</v>
      </c>
      <c r="B45" s="33">
        <v>307</v>
      </c>
      <c r="C45" s="34">
        <v>2.5171700000000001</v>
      </c>
    </row>
    <row r="46" spans="1:3">
      <c r="A46" s="60" t="s">
        <v>41</v>
      </c>
      <c r="B46" s="33">
        <v>123</v>
      </c>
      <c r="C46" s="34">
        <v>-1.3760600000000001</v>
      </c>
    </row>
    <row r="47" spans="1:3">
      <c r="A47" s="60" t="s">
        <v>42</v>
      </c>
      <c r="B47" s="33">
        <v>307</v>
      </c>
      <c r="C47" s="34">
        <v>-1.3760600000000001</v>
      </c>
    </row>
    <row r="48" spans="1:3">
      <c r="A48" s="60" t="s">
        <v>56</v>
      </c>
      <c r="B48" s="31"/>
      <c r="C48" s="34"/>
    </row>
    <row r="49" spans="1:4">
      <c r="A49" s="60" t="s">
        <v>57</v>
      </c>
      <c r="B49" s="31"/>
      <c r="C49" s="34"/>
    </row>
    <row r="50" spans="1:4">
      <c r="A50" s="60" t="s">
        <v>58</v>
      </c>
      <c r="B50" s="31"/>
      <c r="C50" s="34"/>
    </row>
    <row r="51" spans="1:4">
      <c r="A51" s="61"/>
      <c r="B51" s="48"/>
      <c r="C51" s="49"/>
    </row>
    <row r="52" spans="1:4">
      <c r="A52" s="57"/>
      <c r="B52" s="48"/>
      <c r="C52" s="49"/>
    </row>
    <row r="53" spans="1:4">
      <c r="A53" s="55"/>
      <c r="B53" s="55"/>
      <c r="C53" s="55"/>
    </row>
    <row r="54" spans="1:4">
      <c r="A54" s="67" t="s">
        <v>37</v>
      </c>
      <c r="B54" s="55"/>
      <c r="C54" s="55"/>
      <c r="D54" s="55"/>
    </row>
    <row r="55" spans="1:4">
      <c r="A55" s="67" t="s">
        <v>39</v>
      </c>
      <c r="B55" s="55"/>
      <c r="C55" s="55"/>
      <c r="D55" s="55"/>
    </row>
    <row r="56" spans="1:4">
      <c r="A56" s="89"/>
      <c r="B56" s="89"/>
      <c r="C56" s="89"/>
    </row>
    <row r="57" spans="1:4" s="63" customFormat="1">
      <c r="A57" s="65" t="s">
        <v>16</v>
      </c>
      <c r="B57" s="37">
        <v>487850</v>
      </c>
      <c r="C57" s="37"/>
    </row>
    <row r="58" spans="1:4">
      <c r="A58" s="50" t="s">
        <v>11</v>
      </c>
      <c r="B58" s="31">
        <v>34065</v>
      </c>
      <c r="C58" s="22">
        <v>3.2767400000000002</v>
      </c>
    </row>
    <row r="59" spans="1:4">
      <c r="A59" s="50" t="s">
        <v>10</v>
      </c>
      <c r="B59" s="31">
        <v>93154</v>
      </c>
      <c r="C59" s="22">
        <v>2.6164900000000002</v>
      </c>
    </row>
    <row r="60" spans="1:4">
      <c r="A60" s="50" t="s">
        <v>59</v>
      </c>
      <c r="B60" s="31">
        <v>305144</v>
      </c>
      <c r="C60" s="22">
        <v>1.3760600000000001</v>
      </c>
    </row>
    <row r="61" spans="1:4">
      <c r="A61" s="50" t="s">
        <v>60</v>
      </c>
      <c r="B61" s="31">
        <v>55487</v>
      </c>
      <c r="C61" s="22">
        <v>0.60109999999999997</v>
      </c>
    </row>
    <row r="62" spans="1:4">
      <c r="A62" s="50"/>
      <c r="B62" s="36"/>
      <c r="C62" s="22"/>
    </row>
    <row r="63" spans="1:4">
      <c r="A63" s="50"/>
      <c r="B63" s="36"/>
      <c r="C63" s="22"/>
    </row>
    <row r="64" spans="1:4">
      <c r="A64" s="50"/>
      <c r="B64" s="36"/>
      <c r="C64" s="22"/>
    </row>
    <row r="65" spans="1:3">
      <c r="A65" s="66"/>
      <c r="B65" s="58"/>
      <c r="C65" s="58"/>
    </row>
    <row r="66" spans="1:3">
      <c r="A66" s="58"/>
      <c r="B66" s="58"/>
      <c r="C66" s="58"/>
    </row>
    <row r="67" spans="1:3">
      <c r="A67" s="58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</sheetData>
  <mergeCells count="1">
    <mergeCell ref="A56:C5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6"/>
  <sheetViews>
    <sheetView topLeftCell="A25" workbookViewId="0">
      <selection activeCell="B34" sqref="B34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f>SUM(B9:B27)</f>
        <v>1561944</v>
      </c>
      <c r="C8" s="39"/>
    </row>
    <row r="9" spans="1:3">
      <c r="A9" s="50" t="s">
        <v>64</v>
      </c>
      <c r="B9" s="21">
        <v>63903</v>
      </c>
      <c r="C9" s="22">
        <v>2.33</v>
      </c>
    </row>
    <row r="10" spans="1:3">
      <c r="A10" s="50" t="s">
        <v>65</v>
      </c>
      <c r="B10" s="21">
        <v>2202</v>
      </c>
      <c r="C10" s="22">
        <v>2.33</v>
      </c>
    </row>
    <row r="11" spans="1:3">
      <c r="A11" s="50" t="s">
        <v>0</v>
      </c>
      <c r="B11" s="21">
        <v>38063</v>
      </c>
      <c r="C11" s="22">
        <v>2.4700000000000002</v>
      </c>
    </row>
    <row r="12" spans="1:3">
      <c r="A12" s="50" t="s">
        <v>1</v>
      </c>
      <c r="B12" s="21">
        <v>19419</v>
      </c>
      <c r="C12" s="22">
        <v>1.18</v>
      </c>
    </row>
    <row r="13" spans="1:3">
      <c r="A13" s="50" t="s">
        <v>2</v>
      </c>
      <c r="B13" s="21">
        <v>85715</v>
      </c>
      <c r="C13" s="22">
        <v>3.25</v>
      </c>
    </row>
    <row r="14" spans="1:3">
      <c r="A14" s="50" t="s">
        <v>19</v>
      </c>
      <c r="B14" s="21">
        <v>190860</v>
      </c>
      <c r="C14" s="22">
        <v>3.25</v>
      </c>
    </row>
    <row r="15" spans="1:3">
      <c r="A15" s="50" t="s">
        <v>46</v>
      </c>
      <c r="B15" s="21">
        <v>51681</v>
      </c>
      <c r="C15" s="22">
        <v>2.33</v>
      </c>
    </row>
    <row r="16" spans="1:3">
      <c r="A16" s="50" t="s">
        <v>47</v>
      </c>
      <c r="B16" s="21">
        <v>56625</v>
      </c>
      <c r="C16" s="22">
        <v>2.33</v>
      </c>
    </row>
    <row r="17" spans="1:3">
      <c r="A17" s="50" t="s">
        <v>48</v>
      </c>
      <c r="B17" s="21">
        <v>17420</v>
      </c>
      <c r="C17" s="22">
        <v>2.4700000000000002</v>
      </c>
    </row>
    <row r="18" spans="1:3">
      <c r="A18" s="50" t="s">
        <v>49</v>
      </c>
      <c r="B18" s="21">
        <v>14820</v>
      </c>
      <c r="C18" s="22">
        <v>1.18</v>
      </c>
    </row>
    <row r="19" spans="1:3">
      <c r="A19" s="50" t="s">
        <v>50</v>
      </c>
      <c r="B19" s="21">
        <v>147866</v>
      </c>
      <c r="C19" s="22">
        <v>3.52</v>
      </c>
    </row>
    <row r="20" spans="1:3">
      <c r="A20" s="50" t="s">
        <v>51</v>
      </c>
      <c r="B20" s="21">
        <v>31160</v>
      </c>
      <c r="C20" s="22">
        <v>3.52</v>
      </c>
    </row>
    <row r="21" spans="1:3">
      <c r="A21" s="50" t="s">
        <v>52</v>
      </c>
      <c r="B21" s="86">
        <v>64900</v>
      </c>
      <c r="C21" s="26">
        <v>1.69</v>
      </c>
    </row>
    <row r="22" spans="1:3">
      <c r="A22" s="83" t="s">
        <v>53</v>
      </c>
      <c r="B22" s="58">
        <v>10780</v>
      </c>
      <c r="C22" s="41">
        <v>1.69</v>
      </c>
    </row>
    <row r="23" spans="1:3">
      <c r="A23" s="85" t="s">
        <v>70</v>
      </c>
      <c r="B23" s="58">
        <v>9055</v>
      </c>
      <c r="C23" s="42">
        <v>3.9743499999999998</v>
      </c>
    </row>
    <row r="24" spans="1:3">
      <c r="A24" s="85" t="s">
        <v>71</v>
      </c>
      <c r="B24" s="58">
        <v>406981</v>
      </c>
      <c r="C24" s="42">
        <v>5.0454299999999996</v>
      </c>
    </row>
    <row r="25" spans="1:3">
      <c r="A25" s="85" t="s">
        <v>72</v>
      </c>
      <c r="B25" s="58">
        <v>123702</v>
      </c>
      <c r="C25" s="42">
        <v>5.7056800000000001</v>
      </c>
    </row>
    <row r="26" spans="1:3">
      <c r="A26" s="85" t="s">
        <v>73</v>
      </c>
      <c r="B26" s="82">
        <v>215392</v>
      </c>
      <c r="C26" s="41">
        <v>4.9993600000000002</v>
      </c>
    </row>
    <row r="27" spans="1:3">
      <c r="A27" s="85" t="s">
        <v>74</v>
      </c>
      <c r="B27" s="82">
        <v>11400</v>
      </c>
      <c r="C27" s="41">
        <v>5.6596099999999998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f>B34+B35+B36+B37+B42+B43+B45+B46+B49+B44</f>
        <v>460546</v>
      </c>
      <c r="C33" s="39"/>
    </row>
    <row r="34" spans="1:3" ht="17.25" customHeight="1">
      <c r="A34" s="50" t="s">
        <v>24</v>
      </c>
      <c r="B34" s="33">
        <v>18319</v>
      </c>
      <c r="C34" s="22">
        <v>3.25</v>
      </c>
    </row>
    <row r="35" spans="1:3" ht="17.25" customHeight="1">
      <c r="A35" s="50" t="s">
        <v>25</v>
      </c>
      <c r="B35" s="21">
        <v>42710</v>
      </c>
      <c r="C35" s="34">
        <v>2.33</v>
      </c>
    </row>
    <row r="36" spans="1:3" ht="17.25" customHeight="1">
      <c r="A36" s="50" t="s">
        <v>14</v>
      </c>
      <c r="B36" s="21">
        <v>6333</v>
      </c>
      <c r="C36" s="34">
        <v>2.33</v>
      </c>
    </row>
    <row r="37" spans="1:3" ht="17.25" customHeight="1">
      <c r="A37" s="50" t="s">
        <v>19</v>
      </c>
      <c r="B37" s="21">
        <v>271276</v>
      </c>
      <c r="C37" s="34">
        <v>3.25</v>
      </c>
    </row>
    <row r="38" spans="1:3" ht="17.25" customHeight="1">
      <c r="A38" s="50" t="s">
        <v>26</v>
      </c>
      <c r="B38" s="33">
        <v>18319</v>
      </c>
      <c r="C38" s="34">
        <v>-1.3760600000000001</v>
      </c>
    </row>
    <row r="39" spans="1:3" ht="17.25" customHeight="1">
      <c r="A39" s="50" t="s">
        <v>22</v>
      </c>
      <c r="B39" s="21">
        <v>42710</v>
      </c>
      <c r="C39" s="34">
        <v>-0.60109999999999997</v>
      </c>
    </row>
    <row r="40" spans="1:3" ht="17.25" customHeight="1">
      <c r="A40" s="50" t="s">
        <v>15</v>
      </c>
      <c r="B40" s="21">
        <v>6333</v>
      </c>
      <c r="C40" s="34">
        <v>-0.60109999999999997</v>
      </c>
    </row>
    <row r="41" spans="1:3" ht="17.25" customHeight="1">
      <c r="A41" s="50" t="s">
        <v>23</v>
      </c>
      <c r="B41" s="21">
        <v>271276</v>
      </c>
      <c r="C41" s="34">
        <v>-1.3760600000000001</v>
      </c>
    </row>
    <row r="42" spans="1:3" ht="17.25" customHeight="1">
      <c r="A42" s="50" t="s">
        <v>27</v>
      </c>
      <c r="B42" s="33">
        <v>34028</v>
      </c>
      <c r="C42" s="34">
        <v>2.3816000000000002</v>
      </c>
    </row>
    <row r="43" spans="1:3" ht="17.25" customHeight="1">
      <c r="A43" s="50" t="s">
        <v>28</v>
      </c>
      <c r="B43" s="33">
        <v>86830</v>
      </c>
      <c r="C43" s="34">
        <v>2.3816000000000002</v>
      </c>
    </row>
    <row r="44" spans="1:3" ht="17.25" customHeight="1">
      <c r="A44" s="50" t="s">
        <v>29</v>
      </c>
      <c r="B44" s="33">
        <v>665</v>
      </c>
      <c r="C44" s="34">
        <v>2.3547400000000001</v>
      </c>
    </row>
    <row r="45" spans="1:3" ht="17.25" customHeight="1">
      <c r="A45" s="50" t="s">
        <v>54</v>
      </c>
      <c r="B45" s="31">
        <v>174</v>
      </c>
      <c r="C45" s="34">
        <v>2.3816000000000002</v>
      </c>
    </row>
    <row r="46" spans="1:3" ht="17.25" customHeight="1">
      <c r="A46" s="50" t="s">
        <v>55</v>
      </c>
      <c r="B46" s="31">
        <v>211</v>
      </c>
      <c r="C46" s="34">
        <v>2.3816000000000002</v>
      </c>
    </row>
    <row r="47" spans="1:3" ht="17.25" customHeight="1">
      <c r="A47" s="50" t="s">
        <v>41</v>
      </c>
      <c r="B47" s="31">
        <v>174</v>
      </c>
      <c r="C47" s="34">
        <v>-1.3760600000000001</v>
      </c>
    </row>
    <row r="48" spans="1:3" ht="17.25" customHeight="1">
      <c r="A48" s="50" t="s">
        <v>42</v>
      </c>
      <c r="B48" s="31">
        <v>211</v>
      </c>
      <c r="C48" s="34">
        <v>-1.3760600000000001</v>
      </c>
    </row>
    <row r="49" spans="1:4">
      <c r="A49" s="60"/>
      <c r="B49" s="31"/>
      <c r="C49" s="34"/>
    </row>
    <row r="50" spans="1:4">
      <c r="A50" s="55"/>
      <c r="B50" s="55"/>
      <c r="C50" s="55"/>
    </row>
    <row r="51" spans="1:4">
      <c r="A51" s="67" t="s">
        <v>37</v>
      </c>
      <c r="B51" s="55"/>
      <c r="C51" s="55"/>
      <c r="D51" s="55"/>
    </row>
    <row r="52" spans="1:4">
      <c r="A52" s="67" t="s">
        <v>39</v>
      </c>
      <c r="B52" s="55"/>
      <c r="C52" s="55"/>
      <c r="D52" s="55"/>
    </row>
    <row r="53" spans="1:4">
      <c r="A53" s="89"/>
      <c r="B53" s="89"/>
      <c r="C53" s="89"/>
    </row>
    <row r="54" spans="1:4" s="63" customFormat="1">
      <c r="A54" s="65" t="s">
        <v>16</v>
      </c>
      <c r="B54" s="37">
        <v>460546</v>
      </c>
      <c r="C54" s="37"/>
    </row>
    <row r="55" spans="1:4">
      <c r="A55" s="50" t="s">
        <v>11</v>
      </c>
      <c r="B55" s="31">
        <v>34239</v>
      </c>
      <c r="C55" s="22">
        <v>3.2767400000000002</v>
      </c>
    </row>
    <row r="56" spans="1:4">
      <c r="A56" s="50" t="s">
        <v>10</v>
      </c>
      <c r="B56" s="31">
        <v>87669</v>
      </c>
      <c r="C56" s="22">
        <v>2.6164900000000002</v>
      </c>
    </row>
    <row r="57" spans="1:4">
      <c r="A57" s="50" t="s">
        <v>59</v>
      </c>
      <c r="B57" s="31">
        <v>289595</v>
      </c>
      <c r="C57" s="22">
        <v>1.3760600000000001</v>
      </c>
    </row>
    <row r="58" spans="1:4">
      <c r="A58" s="50" t="s">
        <v>60</v>
      </c>
      <c r="B58" s="31">
        <v>49043</v>
      </c>
      <c r="C58" s="22">
        <v>0.60109999999999997</v>
      </c>
    </row>
    <row r="59" spans="1:4">
      <c r="A59" s="50"/>
      <c r="B59" s="36"/>
      <c r="C59" s="22"/>
    </row>
    <row r="60" spans="1:4">
      <c r="A60" s="50"/>
      <c r="B60" s="36"/>
      <c r="C60" s="22"/>
    </row>
    <row r="61" spans="1:4">
      <c r="A61" s="50"/>
      <c r="B61" s="36"/>
      <c r="C61" s="22"/>
    </row>
    <row r="62" spans="1:4">
      <c r="A62" s="66"/>
      <c r="B62" s="58"/>
      <c r="C62" s="58"/>
    </row>
    <row r="63" spans="1:4">
      <c r="A63" s="58"/>
      <c r="B63" s="58"/>
      <c r="C63" s="58"/>
    </row>
    <row r="64" spans="1:4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</sheetData>
  <mergeCells count="1">
    <mergeCell ref="A53:C53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6"/>
  <sheetViews>
    <sheetView topLeftCell="A37" workbookViewId="0">
      <selection activeCell="A66" sqref="A66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f>SUM(B9:B27)</f>
        <v>1516439</v>
      </c>
      <c r="C8" s="39"/>
    </row>
    <row r="9" spans="1:3">
      <c r="A9" s="50" t="s">
        <v>64</v>
      </c>
      <c r="B9" s="21">
        <v>64914</v>
      </c>
      <c r="C9" s="22">
        <v>2.4500000000000002</v>
      </c>
    </row>
    <row r="10" spans="1:3">
      <c r="A10" s="50" t="s">
        <v>65</v>
      </c>
      <c r="B10" s="21">
        <v>1715</v>
      </c>
      <c r="C10" s="22">
        <v>2.4500000000000002</v>
      </c>
    </row>
    <row r="11" spans="1:3">
      <c r="A11" s="50" t="s">
        <v>0</v>
      </c>
      <c r="B11" s="21">
        <v>24256</v>
      </c>
      <c r="C11" s="22">
        <v>2.6</v>
      </c>
    </row>
    <row r="12" spans="1:3">
      <c r="A12" s="50" t="s">
        <v>1</v>
      </c>
      <c r="B12" s="21">
        <v>12688</v>
      </c>
      <c r="C12" s="22">
        <v>1.24</v>
      </c>
    </row>
    <row r="13" spans="1:3">
      <c r="A13" s="50" t="s">
        <v>2</v>
      </c>
      <c r="B13" s="21">
        <v>82050</v>
      </c>
      <c r="C13" s="22">
        <v>3.38</v>
      </c>
    </row>
    <row r="14" spans="1:3">
      <c r="A14" s="50" t="s">
        <v>19</v>
      </c>
      <c r="B14" s="21">
        <v>143387</v>
      </c>
      <c r="C14" s="22">
        <v>3.38</v>
      </c>
    </row>
    <row r="15" spans="1:3">
      <c r="A15" s="50" t="s">
        <v>46</v>
      </c>
      <c r="B15" s="21">
        <v>43965</v>
      </c>
      <c r="C15" s="22">
        <v>2.4500000000000002</v>
      </c>
    </row>
    <row r="16" spans="1:3">
      <c r="A16" s="50" t="s">
        <v>47</v>
      </c>
      <c r="B16" s="21">
        <v>35190</v>
      </c>
      <c r="C16" s="22">
        <v>2.4500000000000002</v>
      </c>
    </row>
    <row r="17" spans="1:3">
      <c r="A17" s="50" t="s">
        <v>48</v>
      </c>
      <c r="B17" s="21">
        <v>21180</v>
      </c>
      <c r="C17" s="22">
        <v>2.6</v>
      </c>
    </row>
    <row r="18" spans="1:3">
      <c r="A18" s="50" t="s">
        <v>49</v>
      </c>
      <c r="B18" s="21">
        <v>9860</v>
      </c>
      <c r="C18" s="22">
        <v>1.24</v>
      </c>
    </row>
    <row r="19" spans="1:3">
      <c r="A19" s="50" t="s">
        <v>50</v>
      </c>
      <c r="B19" s="21">
        <v>124238</v>
      </c>
      <c r="C19" s="22">
        <v>3.66</v>
      </c>
    </row>
    <row r="20" spans="1:3">
      <c r="A20" s="50" t="s">
        <v>51</v>
      </c>
      <c r="B20" s="21">
        <v>21171</v>
      </c>
      <c r="C20" s="22">
        <v>3.66</v>
      </c>
    </row>
    <row r="21" spans="1:3">
      <c r="A21" s="50" t="s">
        <v>52</v>
      </c>
      <c r="B21" s="86">
        <v>54202</v>
      </c>
      <c r="C21" s="26">
        <v>1.76</v>
      </c>
    </row>
    <row r="22" spans="1:3">
      <c r="A22" s="83" t="s">
        <v>53</v>
      </c>
      <c r="B22" s="58">
        <v>7346</v>
      </c>
      <c r="C22" s="41">
        <v>1.76</v>
      </c>
    </row>
    <row r="23" spans="1:3">
      <c r="A23" s="85" t="s">
        <v>70</v>
      </c>
      <c r="B23" s="58">
        <v>7939</v>
      </c>
      <c r="C23" s="42">
        <v>4.1492699999999996</v>
      </c>
    </row>
    <row r="24" spans="1:3">
      <c r="A24" s="85" t="s">
        <v>71</v>
      </c>
      <c r="B24" s="58">
        <v>532059</v>
      </c>
      <c r="C24" s="42">
        <v>5.2953200000000002</v>
      </c>
    </row>
    <row r="25" spans="1:3">
      <c r="A25" s="85" t="s">
        <v>72</v>
      </c>
      <c r="B25" s="58">
        <v>128033</v>
      </c>
      <c r="C25" s="42">
        <v>6.0017899999999997</v>
      </c>
    </row>
    <row r="26" spans="1:3">
      <c r="A26" s="85" t="s">
        <v>73</v>
      </c>
      <c r="B26" s="82">
        <v>191246</v>
      </c>
      <c r="C26" s="41">
        <v>5.2670300000000001</v>
      </c>
    </row>
    <row r="27" spans="1:3">
      <c r="A27" s="85" t="s">
        <v>74</v>
      </c>
      <c r="B27" s="82">
        <v>11000</v>
      </c>
      <c r="C27" s="41">
        <v>5.9734999999999996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f>B34+B35+B36+B37+B42+B43+B45+B46+B49+B44</f>
        <v>406132</v>
      </c>
      <c r="C33" s="39"/>
    </row>
    <row r="34" spans="1:3" ht="17.25" customHeight="1">
      <c r="A34" s="50" t="s">
        <v>24</v>
      </c>
      <c r="B34" s="33">
        <v>14426</v>
      </c>
      <c r="C34" s="22">
        <v>3.38</v>
      </c>
    </row>
    <row r="35" spans="1:3" ht="17.25" customHeight="1">
      <c r="A35" s="50" t="s">
        <v>25</v>
      </c>
      <c r="B35" s="21">
        <v>30043</v>
      </c>
      <c r="C35" s="34">
        <v>2.4500000000000002</v>
      </c>
    </row>
    <row r="36" spans="1:3" ht="17.25" customHeight="1">
      <c r="A36" s="50" t="s">
        <v>14</v>
      </c>
      <c r="B36" s="21">
        <v>6032</v>
      </c>
      <c r="C36" s="34">
        <v>2.4500000000000002</v>
      </c>
    </row>
    <row r="37" spans="1:3" ht="17.25" customHeight="1">
      <c r="A37" s="50" t="s">
        <v>19</v>
      </c>
      <c r="B37" s="21">
        <v>234340</v>
      </c>
      <c r="C37" s="34">
        <v>3.38</v>
      </c>
    </row>
    <row r="38" spans="1:3" ht="17.25" customHeight="1">
      <c r="A38" s="50" t="s">
        <v>26</v>
      </c>
      <c r="B38" s="33">
        <v>14426</v>
      </c>
      <c r="C38" s="34">
        <v>-1.4083399999999999</v>
      </c>
    </row>
    <row r="39" spans="1:3" ht="17.25" customHeight="1">
      <c r="A39" s="50" t="s">
        <v>22</v>
      </c>
      <c r="B39" s="21">
        <v>30043</v>
      </c>
      <c r="C39" s="34">
        <v>-0.62927999999999995</v>
      </c>
    </row>
    <row r="40" spans="1:3" ht="17.25" customHeight="1">
      <c r="A40" s="50" t="s">
        <v>15</v>
      </c>
      <c r="B40" s="21">
        <v>6032</v>
      </c>
      <c r="C40" s="34">
        <v>-0.62927999999999995</v>
      </c>
    </row>
    <row r="41" spans="1:3" ht="17.25" customHeight="1">
      <c r="A41" s="50" t="s">
        <v>23</v>
      </c>
      <c r="B41" s="21">
        <v>234340</v>
      </c>
      <c r="C41" s="34">
        <v>-1.4083399999999999</v>
      </c>
    </row>
    <row r="42" spans="1:3" ht="17.25" customHeight="1">
      <c r="A42" s="50" t="s">
        <v>27</v>
      </c>
      <c r="B42" s="33">
        <v>35311</v>
      </c>
      <c r="C42" s="34">
        <v>2.6046800000000001</v>
      </c>
    </row>
    <row r="43" spans="1:3" ht="17.25" customHeight="1">
      <c r="A43" s="50" t="s">
        <v>28</v>
      </c>
      <c r="B43" s="33">
        <v>85257</v>
      </c>
      <c r="C43" s="34">
        <v>2.6046800000000001</v>
      </c>
    </row>
    <row r="44" spans="1:3" ht="17.25" customHeight="1">
      <c r="A44" s="50" t="s">
        <v>29</v>
      </c>
      <c r="B44" s="33">
        <v>240</v>
      </c>
      <c r="C44" s="34">
        <v>2.5853299999999999</v>
      </c>
    </row>
    <row r="45" spans="1:3" ht="17.25" customHeight="1">
      <c r="A45" s="50" t="s">
        <v>54</v>
      </c>
      <c r="B45" s="31">
        <v>278</v>
      </c>
      <c r="C45" s="34">
        <v>2.6046800000000001</v>
      </c>
    </row>
    <row r="46" spans="1:3" ht="17.25" customHeight="1">
      <c r="A46" s="50" t="s">
        <v>55</v>
      </c>
      <c r="B46" s="31">
        <v>205</v>
      </c>
      <c r="C46" s="34">
        <v>2.6046800000000001</v>
      </c>
    </row>
    <row r="47" spans="1:3" ht="17.25" customHeight="1">
      <c r="A47" s="50" t="s">
        <v>41</v>
      </c>
      <c r="B47" s="31">
        <v>278</v>
      </c>
      <c r="C47" s="34">
        <v>-1.3760600000000001</v>
      </c>
    </row>
    <row r="48" spans="1:3" ht="17.25" customHeight="1">
      <c r="A48" s="50" t="s">
        <v>42</v>
      </c>
      <c r="B48" s="31">
        <v>205</v>
      </c>
      <c r="C48" s="34">
        <v>-1.3760600000000001</v>
      </c>
    </row>
    <row r="49" spans="1:4">
      <c r="A49" s="60"/>
      <c r="B49" s="31"/>
      <c r="C49" s="34"/>
    </row>
    <row r="50" spans="1:4">
      <c r="A50" s="55"/>
      <c r="B50" s="55"/>
      <c r="C50" s="55"/>
    </row>
    <row r="51" spans="1:4">
      <c r="A51" s="67" t="s">
        <v>37</v>
      </c>
      <c r="B51" s="55"/>
      <c r="C51" s="55"/>
      <c r="D51" s="55"/>
    </row>
    <row r="52" spans="1:4">
      <c r="A52" s="67" t="s">
        <v>39</v>
      </c>
      <c r="B52" s="55"/>
      <c r="C52" s="55"/>
      <c r="D52" s="55"/>
    </row>
    <row r="53" spans="1:4">
      <c r="A53" s="89"/>
      <c r="B53" s="89"/>
      <c r="C53" s="89"/>
    </row>
    <row r="54" spans="1:4" s="63" customFormat="1">
      <c r="A54" s="65" t="s">
        <v>16</v>
      </c>
      <c r="B54" s="37">
        <f>SUM(B55:B58)</f>
        <v>406132</v>
      </c>
      <c r="C54" s="37"/>
    </row>
    <row r="55" spans="1:4">
      <c r="A55" s="50" t="s">
        <v>11</v>
      </c>
      <c r="B55" s="31">
        <v>35516</v>
      </c>
      <c r="C55" s="22">
        <v>3.5061100000000001</v>
      </c>
    </row>
    <row r="56" spans="1:4">
      <c r="A56" s="50" t="s">
        <v>10</v>
      </c>
      <c r="B56" s="31">
        <v>85775</v>
      </c>
      <c r="C56" s="22">
        <v>2.7996400000000001</v>
      </c>
    </row>
    <row r="57" spans="1:4">
      <c r="A57" s="50" t="s">
        <v>59</v>
      </c>
      <c r="B57" s="31">
        <v>248766</v>
      </c>
      <c r="C57" s="22">
        <v>1.4083399999999999</v>
      </c>
    </row>
    <row r="58" spans="1:4">
      <c r="A58" s="50" t="s">
        <v>60</v>
      </c>
      <c r="B58" s="31">
        <v>36075</v>
      </c>
      <c r="C58" s="22">
        <v>0.62927999999999995</v>
      </c>
    </row>
    <row r="59" spans="1:4">
      <c r="A59" s="50"/>
      <c r="B59" s="36"/>
      <c r="C59" s="22"/>
    </row>
    <row r="60" spans="1:4">
      <c r="A60" s="50"/>
      <c r="B60" s="36"/>
      <c r="C60" s="22"/>
    </row>
    <row r="61" spans="1:4">
      <c r="A61" s="50"/>
      <c r="B61" s="36"/>
      <c r="C61" s="22"/>
    </row>
    <row r="62" spans="1:4">
      <c r="A62" s="66"/>
      <c r="B62" s="58"/>
      <c r="C62" s="58"/>
    </row>
    <row r="63" spans="1:4">
      <c r="A63" s="58"/>
      <c r="B63" s="58"/>
      <c r="C63" s="58"/>
    </row>
    <row r="64" spans="1:4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</sheetData>
  <mergeCells count="1">
    <mergeCell ref="A53:C5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6"/>
  <sheetViews>
    <sheetView topLeftCell="A37" workbookViewId="0">
      <selection activeCell="B54" sqref="B54"/>
    </sheetView>
  </sheetViews>
  <sheetFormatPr defaultRowHeight="15.75"/>
  <cols>
    <col min="1" max="1" width="72.71093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f>SUM(B9:B27)</f>
        <v>1651686</v>
      </c>
      <c r="C8" s="39"/>
    </row>
    <row r="9" spans="1:3">
      <c r="A9" s="50" t="s">
        <v>64</v>
      </c>
      <c r="B9" s="21">
        <v>82240</v>
      </c>
      <c r="C9" s="22">
        <v>2.4500000000000002</v>
      </c>
    </row>
    <row r="10" spans="1:3">
      <c r="A10" s="50" t="s">
        <v>65</v>
      </c>
      <c r="B10" s="21">
        <v>1889</v>
      </c>
      <c r="C10" s="22">
        <v>2.4500000000000002</v>
      </c>
    </row>
    <row r="11" spans="1:3">
      <c r="A11" s="50" t="s">
        <v>0</v>
      </c>
      <c r="B11" s="21">
        <v>32296</v>
      </c>
      <c r="C11" s="22">
        <v>2.6</v>
      </c>
    </row>
    <row r="12" spans="1:3">
      <c r="A12" s="50" t="s">
        <v>1</v>
      </c>
      <c r="B12" s="21">
        <v>16291</v>
      </c>
      <c r="C12" s="22">
        <v>1.24</v>
      </c>
    </row>
    <row r="13" spans="1:3">
      <c r="A13" s="50" t="s">
        <v>2</v>
      </c>
      <c r="B13" s="21">
        <v>81286</v>
      </c>
      <c r="C13" s="22">
        <v>3.38</v>
      </c>
    </row>
    <row r="14" spans="1:3">
      <c r="A14" s="50" t="s">
        <v>19</v>
      </c>
      <c r="B14" s="21">
        <v>174968</v>
      </c>
      <c r="C14" s="22">
        <v>3.38</v>
      </c>
    </row>
    <row r="15" spans="1:3">
      <c r="A15" s="50" t="s">
        <v>46</v>
      </c>
      <c r="B15" s="21">
        <v>46992</v>
      </c>
      <c r="C15" s="22">
        <v>2.4500000000000002</v>
      </c>
    </row>
    <row r="16" spans="1:3">
      <c r="A16" s="50" t="s">
        <v>47</v>
      </c>
      <c r="B16" s="21">
        <v>43657</v>
      </c>
      <c r="C16" s="22">
        <v>2.4500000000000002</v>
      </c>
    </row>
    <row r="17" spans="1:3">
      <c r="A17" s="50" t="s">
        <v>48</v>
      </c>
      <c r="B17" s="21">
        <v>17820</v>
      </c>
      <c r="C17" s="22">
        <v>2.6</v>
      </c>
    </row>
    <row r="18" spans="1:3">
      <c r="A18" s="50" t="s">
        <v>49</v>
      </c>
      <c r="B18" s="21">
        <v>9700</v>
      </c>
      <c r="C18" s="22">
        <v>1.24</v>
      </c>
    </row>
    <row r="19" spans="1:3">
      <c r="A19" s="50" t="s">
        <v>50</v>
      </c>
      <c r="B19" s="21">
        <v>133000</v>
      </c>
      <c r="C19" s="22">
        <v>3.66</v>
      </c>
    </row>
    <row r="20" spans="1:3">
      <c r="A20" s="50" t="s">
        <v>51</v>
      </c>
      <c r="B20" s="21">
        <v>28082</v>
      </c>
      <c r="C20" s="22">
        <v>3.66</v>
      </c>
    </row>
    <row r="21" spans="1:3">
      <c r="A21" s="50" t="s">
        <v>52</v>
      </c>
      <c r="B21" s="86">
        <v>54103</v>
      </c>
      <c r="C21" s="26">
        <v>1.76</v>
      </c>
    </row>
    <row r="22" spans="1:3">
      <c r="A22" s="83" t="s">
        <v>53</v>
      </c>
      <c r="B22" s="58">
        <v>9741</v>
      </c>
      <c r="C22" s="41">
        <v>1.76</v>
      </c>
    </row>
    <row r="23" spans="1:3">
      <c r="A23" s="85" t="s">
        <v>70</v>
      </c>
      <c r="B23" s="58">
        <v>8612</v>
      </c>
      <c r="C23" s="42">
        <v>4.2189399999999999</v>
      </c>
    </row>
    <row r="24" spans="1:3">
      <c r="A24" s="85" t="s">
        <v>71</v>
      </c>
      <c r="B24" s="58">
        <v>547654</v>
      </c>
      <c r="C24" s="42">
        <v>5.3649899999999997</v>
      </c>
    </row>
    <row r="25" spans="1:3">
      <c r="A25" s="85" t="s">
        <v>72</v>
      </c>
      <c r="B25" s="58">
        <v>164310</v>
      </c>
      <c r="C25" s="42">
        <v>6.0714600000000001</v>
      </c>
    </row>
    <row r="26" spans="1:3">
      <c r="A26" s="85" t="s">
        <v>73</v>
      </c>
      <c r="B26" s="82">
        <v>187045</v>
      </c>
      <c r="C26" s="41">
        <v>5.3359100000000002</v>
      </c>
    </row>
    <row r="27" spans="1:3">
      <c r="A27" s="85" t="s">
        <v>74</v>
      </c>
      <c r="B27" s="82">
        <v>12000</v>
      </c>
      <c r="C27" s="41">
        <v>6.0423799999999996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f>B34+B35+B36+B37+B42+B43+B45+B46+B49+B44</f>
        <v>443137</v>
      </c>
      <c r="C33" s="39"/>
    </row>
    <row r="34" spans="1:3" ht="17.25" customHeight="1">
      <c r="A34" s="50" t="s">
        <v>24</v>
      </c>
      <c r="B34" s="33">
        <v>24361</v>
      </c>
      <c r="C34" s="22">
        <v>3.38</v>
      </c>
    </row>
    <row r="35" spans="1:3" ht="17.25" customHeight="1">
      <c r="A35" s="50" t="s">
        <v>25</v>
      </c>
      <c r="B35" s="21">
        <v>40003</v>
      </c>
      <c r="C35" s="34">
        <v>2.4500000000000002</v>
      </c>
    </row>
    <row r="36" spans="1:3" ht="17.25" customHeight="1">
      <c r="A36" s="50" t="s">
        <v>14</v>
      </c>
      <c r="B36" s="21">
        <v>6300</v>
      </c>
      <c r="C36" s="34">
        <v>2.4500000000000002</v>
      </c>
    </row>
    <row r="37" spans="1:3" ht="17.25" customHeight="1">
      <c r="A37" s="50" t="s">
        <v>19</v>
      </c>
      <c r="B37" s="21">
        <v>234537</v>
      </c>
      <c r="C37" s="34">
        <v>3.38</v>
      </c>
    </row>
    <row r="38" spans="1:3" ht="17.25" customHeight="1">
      <c r="A38" s="50" t="s">
        <v>26</v>
      </c>
      <c r="B38" s="33">
        <v>24361</v>
      </c>
      <c r="C38" s="34">
        <v>-1.4083399999999999</v>
      </c>
    </row>
    <row r="39" spans="1:3" ht="17.25" customHeight="1">
      <c r="A39" s="50" t="s">
        <v>22</v>
      </c>
      <c r="B39" s="21">
        <v>40003</v>
      </c>
      <c r="C39" s="34">
        <v>-0.62927999999999995</v>
      </c>
    </row>
    <row r="40" spans="1:3" ht="17.25" customHeight="1">
      <c r="A40" s="50" t="s">
        <v>15</v>
      </c>
      <c r="B40" s="21">
        <v>6300</v>
      </c>
      <c r="C40" s="34">
        <v>-0.62927999999999995</v>
      </c>
    </row>
    <row r="41" spans="1:3" ht="17.25" customHeight="1">
      <c r="A41" s="50" t="s">
        <v>23</v>
      </c>
      <c r="B41" s="21">
        <v>234537</v>
      </c>
      <c r="C41" s="34">
        <v>-1.4083399999999999</v>
      </c>
    </row>
    <row r="42" spans="1:3" ht="17.25" customHeight="1">
      <c r="A42" s="50" t="s">
        <v>27</v>
      </c>
      <c r="B42" s="33">
        <v>46684</v>
      </c>
      <c r="C42" s="34">
        <v>2.62168</v>
      </c>
    </row>
    <row r="43" spans="1:3" ht="17.25" customHeight="1">
      <c r="A43" s="50" t="s">
        <v>28</v>
      </c>
      <c r="B43" s="33">
        <v>90841</v>
      </c>
      <c r="C43" s="34">
        <v>2.62168</v>
      </c>
    </row>
    <row r="44" spans="1:3" ht="17.25" customHeight="1">
      <c r="A44" s="50" t="s">
        <v>29</v>
      </c>
      <c r="B44" s="33">
        <v>80</v>
      </c>
      <c r="C44" s="34">
        <v>2.6022099999999999</v>
      </c>
    </row>
    <row r="45" spans="1:3" ht="17.25" customHeight="1">
      <c r="A45" s="50" t="s">
        <v>54</v>
      </c>
      <c r="B45" s="31">
        <v>193</v>
      </c>
      <c r="C45" s="34">
        <v>2.62168</v>
      </c>
    </row>
    <row r="46" spans="1:3" ht="17.25" customHeight="1">
      <c r="A46" s="50" t="s">
        <v>55</v>
      </c>
      <c r="B46" s="31">
        <v>138</v>
      </c>
      <c r="C46" s="34">
        <v>2.62168</v>
      </c>
    </row>
    <row r="47" spans="1:3" ht="17.25" customHeight="1">
      <c r="A47" s="50" t="s">
        <v>41</v>
      </c>
      <c r="B47" s="31">
        <v>193</v>
      </c>
      <c r="C47" s="34">
        <v>-1.3760600000000001</v>
      </c>
    </row>
    <row r="48" spans="1:3" ht="17.25" customHeight="1">
      <c r="A48" s="50" t="s">
        <v>42</v>
      </c>
      <c r="B48" s="31">
        <v>138</v>
      </c>
      <c r="C48" s="34">
        <v>-1.3760600000000001</v>
      </c>
    </row>
    <row r="49" spans="1:4">
      <c r="A49" s="60"/>
      <c r="B49" s="31"/>
      <c r="C49" s="34"/>
    </row>
    <row r="50" spans="1:4">
      <c r="A50" s="55"/>
      <c r="B50" s="55"/>
      <c r="C50" s="55"/>
    </row>
    <row r="51" spans="1:4">
      <c r="A51" s="67" t="s">
        <v>37</v>
      </c>
      <c r="B51" s="55"/>
      <c r="C51" s="55"/>
      <c r="D51" s="55"/>
    </row>
    <row r="52" spans="1:4">
      <c r="A52" s="67" t="s">
        <v>39</v>
      </c>
      <c r="B52" s="55"/>
      <c r="C52" s="55"/>
      <c r="D52" s="55"/>
    </row>
    <row r="53" spans="1:4">
      <c r="A53" s="89"/>
      <c r="B53" s="89"/>
      <c r="C53" s="89"/>
    </row>
    <row r="54" spans="1:4" s="63" customFormat="1">
      <c r="A54" s="65" t="s">
        <v>16</v>
      </c>
      <c r="B54" s="37">
        <f>SUM(B55:B58)</f>
        <v>443137</v>
      </c>
      <c r="C54" s="37"/>
    </row>
    <row r="55" spans="1:4">
      <c r="A55" s="50" t="s">
        <v>11</v>
      </c>
      <c r="B55" s="31">
        <v>46822</v>
      </c>
      <c r="C55" s="22">
        <v>3.2767400000000002</v>
      </c>
    </row>
    <row r="56" spans="1:4">
      <c r="A56" s="50" t="s">
        <v>10</v>
      </c>
      <c r="B56" s="31">
        <v>91114</v>
      </c>
      <c r="C56" s="22">
        <v>2.6164900000000002</v>
      </c>
    </row>
    <row r="57" spans="1:4">
      <c r="A57" s="50" t="s">
        <v>59</v>
      </c>
      <c r="B57" s="31">
        <v>258898</v>
      </c>
      <c r="C57" s="22">
        <v>1.3760600000000001</v>
      </c>
    </row>
    <row r="58" spans="1:4">
      <c r="A58" s="50" t="s">
        <v>60</v>
      </c>
      <c r="B58" s="31">
        <v>46303</v>
      </c>
      <c r="C58" s="22">
        <v>0.60109999999999997</v>
      </c>
    </row>
    <row r="59" spans="1:4">
      <c r="A59" s="50"/>
      <c r="B59" s="36"/>
      <c r="C59" s="22"/>
    </row>
    <row r="60" spans="1:4">
      <c r="A60" s="50"/>
      <c r="B60" s="36"/>
      <c r="C60" s="22"/>
    </row>
    <row r="61" spans="1:4">
      <c r="A61" s="50"/>
      <c r="B61" s="36"/>
      <c r="C61" s="22"/>
    </row>
    <row r="62" spans="1:4">
      <c r="A62" s="66"/>
      <c r="B62" s="58"/>
      <c r="C62" s="58"/>
    </row>
    <row r="63" spans="1:4">
      <c r="A63" s="58"/>
      <c r="B63" s="58"/>
      <c r="C63" s="58"/>
    </row>
    <row r="64" spans="1:4">
      <c r="A64" s="58"/>
      <c r="B64" s="58"/>
      <c r="C64" s="58"/>
    </row>
    <row r="65" spans="1:3">
      <c r="A65" s="58"/>
      <c r="B65" s="58"/>
      <c r="C65" s="58"/>
    </row>
    <row r="66" spans="1:3">
      <c r="A66" s="58"/>
      <c r="B66" s="58"/>
      <c r="C66" s="58"/>
    </row>
  </sheetData>
  <mergeCells count="1">
    <mergeCell ref="A53:C5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1"/>
  <sheetViews>
    <sheetView topLeftCell="A46" workbookViewId="0">
      <selection activeCell="F62" sqref="F62"/>
    </sheetView>
  </sheetViews>
  <sheetFormatPr defaultRowHeight="15.75"/>
  <cols>
    <col min="1" max="1" width="73.85546875" style="54" customWidth="1"/>
    <col min="2" max="2" width="17.5703125" style="54" customWidth="1"/>
    <col min="3" max="3" width="16.85546875" style="54" customWidth="1"/>
    <col min="4" max="16384" width="9.140625" style="54"/>
  </cols>
  <sheetData>
    <row r="1" spans="1:3" s="56" customFormat="1">
      <c r="A1" s="2" t="s">
        <v>45</v>
      </c>
    </row>
    <row r="2" spans="1:3" s="56" customFormat="1">
      <c r="A2" s="2"/>
    </row>
    <row r="3" spans="1:3" s="56" customFormat="1">
      <c r="A3" s="2"/>
    </row>
    <row r="4" spans="1:3" s="56" customFormat="1">
      <c r="A4" s="2" t="s">
        <v>33</v>
      </c>
      <c r="B4" s="53"/>
      <c r="C4" s="53"/>
    </row>
    <row r="5" spans="1:3" s="56" customFormat="1">
      <c r="A5" s="2" t="s">
        <v>67</v>
      </c>
      <c r="B5" s="53"/>
      <c r="C5" s="53"/>
    </row>
    <row r="6" spans="1:3">
      <c r="A6" s="51"/>
    </row>
    <row r="7" spans="1:3" ht="47.25">
      <c r="A7" s="59"/>
      <c r="B7" s="13" t="s">
        <v>30</v>
      </c>
      <c r="C7" s="13" t="s">
        <v>31</v>
      </c>
    </row>
    <row r="8" spans="1:3" s="84" customFormat="1" ht="31.5">
      <c r="A8" s="77" t="s">
        <v>34</v>
      </c>
      <c r="B8" s="43">
        <v>1617375</v>
      </c>
      <c r="C8" s="39">
        <v>4.1531412813973256</v>
      </c>
    </row>
    <row r="9" spans="1:3">
      <c r="A9" s="50" t="s">
        <v>64</v>
      </c>
      <c r="B9" s="21">
        <v>73747</v>
      </c>
      <c r="C9" s="22">
        <v>2.4500000000000002</v>
      </c>
    </row>
    <row r="10" spans="1:3">
      <c r="A10" s="50" t="s">
        <v>65</v>
      </c>
      <c r="B10" s="21">
        <v>1842</v>
      </c>
      <c r="C10" s="22">
        <v>2.4500000000000002</v>
      </c>
    </row>
    <row r="11" spans="1:3">
      <c r="A11" s="50" t="s">
        <v>0</v>
      </c>
      <c r="B11" s="21">
        <v>35056</v>
      </c>
      <c r="C11" s="22">
        <v>2.6</v>
      </c>
    </row>
    <row r="12" spans="1:3">
      <c r="A12" s="50" t="s">
        <v>1</v>
      </c>
      <c r="B12" s="21">
        <v>17365</v>
      </c>
      <c r="C12" s="22">
        <v>1.24</v>
      </c>
    </row>
    <row r="13" spans="1:3">
      <c r="A13" s="50" t="s">
        <v>2</v>
      </c>
      <c r="B13" s="21">
        <v>68884</v>
      </c>
      <c r="C13" s="22">
        <v>3.38</v>
      </c>
    </row>
    <row r="14" spans="1:3">
      <c r="A14" s="50" t="s">
        <v>19</v>
      </c>
      <c r="B14" s="21">
        <v>167679</v>
      </c>
      <c r="C14" s="22">
        <v>3.38</v>
      </c>
    </row>
    <row r="15" spans="1:3">
      <c r="A15" s="50" t="s">
        <v>46</v>
      </c>
      <c r="B15" s="21">
        <v>59101</v>
      </c>
      <c r="C15" s="22">
        <v>2.4500000000000002</v>
      </c>
    </row>
    <row r="16" spans="1:3">
      <c r="A16" s="50" t="s">
        <v>47</v>
      </c>
      <c r="B16" s="21">
        <v>54141</v>
      </c>
      <c r="C16" s="22">
        <v>2.4500000000000002</v>
      </c>
    </row>
    <row r="17" spans="1:3">
      <c r="A17" s="50" t="s">
        <v>48</v>
      </c>
      <c r="B17" s="21">
        <v>12940</v>
      </c>
      <c r="C17" s="22">
        <v>2.6</v>
      </c>
    </row>
    <row r="18" spans="1:3">
      <c r="A18" s="50" t="s">
        <v>49</v>
      </c>
      <c r="B18" s="21">
        <v>8420</v>
      </c>
      <c r="C18" s="22">
        <v>1.24</v>
      </c>
    </row>
    <row r="19" spans="1:3">
      <c r="A19" s="50" t="s">
        <v>50</v>
      </c>
      <c r="B19" s="21">
        <v>135278</v>
      </c>
      <c r="C19" s="22">
        <v>3.66</v>
      </c>
    </row>
    <row r="20" spans="1:3">
      <c r="A20" s="50" t="s">
        <v>51</v>
      </c>
      <c r="B20" s="21">
        <v>27410</v>
      </c>
      <c r="C20" s="22">
        <v>3.66</v>
      </c>
    </row>
    <row r="21" spans="1:3">
      <c r="A21" s="50" t="s">
        <v>52</v>
      </c>
      <c r="B21" s="86">
        <v>72484</v>
      </c>
      <c r="C21" s="26">
        <v>1.76</v>
      </c>
    </row>
    <row r="22" spans="1:3">
      <c r="A22" s="83" t="s">
        <v>53</v>
      </c>
      <c r="B22" s="58">
        <v>8745</v>
      </c>
      <c r="C22" s="41">
        <v>1.76</v>
      </c>
    </row>
    <row r="23" spans="1:3">
      <c r="A23" s="85" t="s">
        <v>70</v>
      </c>
      <c r="B23" s="58">
        <v>5179</v>
      </c>
      <c r="C23" s="42">
        <v>4.3164899999999999</v>
      </c>
    </row>
    <row r="24" spans="1:3">
      <c r="A24" s="85" t="s">
        <v>71</v>
      </c>
      <c r="B24" s="58">
        <v>504474</v>
      </c>
      <c r="C24" s="42">
        <v>5.4625399999999997</v>
      </c>
    </row>
    <row r="25" spans="1:3">
      <c r="A25" s="85" t="s">
        <v>72</v>
      </c>
      <c r="B25" s="58">
        <v>164051</v>
      </c>
      <c r="C25" s="42">
        <v>6.1690100000000001</v>
      </c>
    </row>
    <row r="26" spans="1:3">
      <c r="A26" s="85" t="s">
        <v>73</v>
      </c>
      <c r="B26" s="82">
        <v>187579</v>
      </c>
      <c r="C26" s="41">
        <v>5.4323499999999996</v>
      </c>
    </row>
    <row r="27" spans="1:3">
      <c r="A27" s="85" t="s">
        <v>74</v>
      </c>
      <c r="B27" s="82">
        <v>13000</v>
      </c>
      <c r="C27" s="41">
        <v>6.1388199999999999</v>
      </c>
    </row>
    <row r="28" spans="1:3">
      <c r="A28" s="83" t="s">
        <v>12</v>
      </c>
      <c r="B28" s="82"/>
      <c r="C28" s="41"/>
    </row>
    <row r="29" spans="1:3">
      <c r="A29" s="83" t="s">
        <v>13</v>
      </c>
      <c r="B29" s="79"/>
      <c r="C29" s="32"/>
    </row>
    <row r="30" spans="1:3" s="56" customFormat="1" ht="18">
      <c r="A30" s="87"/>
    </row>
    <row r="31" spans="1:3" s="56" customFormat="1">
      <c r="A31" s="2" t="s">
        <v>66</v>
      </c>
    </row>
    <row r="32" spans="1:3">
      <c r="A32" s="1"/>
    </row>
    <row r="33" spans="1:3" s="63" customFormat="1" ht="31.5">
      <c r="A33" s="64" t="s">
        <v>38</v>
      </c>
      <c r="B33" s="43">
        <v>499441</v>
      </c>
      <c r="C33" s="39"/>
    </row>
    <row r="34" spans="1:3" ht="17.25" customHeight="1">
      <c r="A34" s="50" t="s">
        <v>24</v>
      </c>
      <c r="B34" s="33">
        <v>25355</v>
      </c>
      <c r="C34" s="22">
        <v>3.38</v>
      </c>
    </row>
    <row r="35" spans="1:3" ht="17.25" customHeight="1">
      <c r="A35" s="50" t="s">
        <v>25</v>
      </c>
      <c r="B35" s="21">
        <v>48508</v>
      </c>
      <c r="C35" s="34">
        <v>2.4500000000000002</v>
      </c>
    </row>
    <row r="36" spans="1:3" ht="17.25" customHeight="1">
      <c r="A36" s="50" t="s">
        <v>14</v>
      </c>
      <c r="B36" s="21">
        <v>7516</v>
      </c>
      <c r="C36" s="34">
        <v>2.4500000000000002</v>
      </c>
    </row>
    <row r="37" spans="1:3" ht="17.25" customHeight="1">
      <c r="A37" s="50" t="s">
        <v>19</v>
      </c>
      <c r="B37" s="21">
        <v>283627</v>
      </c>
      <c r="C37" s="34">
        <v>3.38</v>
      </c>
    </row>
    <row r="38" spans="1:3" ht="17.25" customHeight="1">
      <c r="A38" s="50" t="s">
        <v>26</v>
      </c>
      <c r="B38" s="33">
        <v>25355</v>
      </c>
      <c r="C38" s="34">
        <v>-1.4083399999999999</v>
      </c>
    </row>
    <row r="39" spans="1:3" ht="17.25" customHeight="1">
      <c r="A39" s="50" t="s">
        <v>22</v>
      </c>
      <c r="B39" s="21">
        <v>48508</v>
      </c>
      <c r="C39" s="34">
        <v>-0.62927999999999995</v>
      </c>
    </row>
    <row r="40" spans="1:3" ht="17.25" customHeight="1">
      <c r="A40" s="50" t="s">
        <v>15</v>
      </c>
      <c r="B40" s="21">
        <v>7516</v>
      </c>
      <c r="C40" s="34">
        <v>-0.62927999999999995</v>
      </c>
    </row>
    <row r="41" spans="1:3" ht="17.25" customHeight="1">
      <c r="A41" s="50" t="s">
        <v>23</v>
      </c>
      <c r="B41" s="21">
        <v>283627</v>
      </c>
      <c r="C41" s="34">
        <v>-1.4083399999999999</v>
      </c>
    </row>
    <row r="42" spans="1:3" ht="17.25" customHeight="1">
      <c r="A42" s="50" t="s">
        <v>27</v>
      </c>
      <c r="B42" s="33">
        <v>47144</v>
      </c>
      <c r="C42" s="34">
        <v>2.7507999999999999</v>
      </c>
    </row>
    <row r="43" spans="1:3" ht="17.25" customHeight="1">
      <c r="A43" s="50" t="s">
        <v>28</v>
      </c>
      <c r="B43" s="33">
        <v>86549</v>
      </c>
      <c r="C43" s="34">
        <v>2.7507999999999999</v>
      </c>
    </row>
    <row r="44" spans="1:3" ht="17.25" customHeight="1">
      <c r="A44" s="50" t="s">
        <v>29</v>
      </c>
      <c r="B44" s="33">
        <v>400</v>
      </c>
      <c r="C44" s="34">
        <v>2.7303700000000002</v>
      </c>
    </row>
    <row r="45" spans="1:3" ht="17.25" customHeight="1">
      <c r="A45" s="50" t="s">
        <v>54</v>
      </c>
      <c r="B45" s="31">
        <v>158</v>
      </c>
      <c r="C45" s="34">
        <v>2.7507999999999999</v>
      </c>
    </row>
    <row r="46" spans="1:3" ht="17.25" customHeight="1">
      <c r="A46" s="50" t="s">
        <v>55</v>
      </c>
      <c r="B46" s="31">
        <v>249</v>
      </c>
      <c r="C46" s="34">
        <v>2.7507999999999999</v>
      </c>
    </row>
    <row r="47" spans="1:3" ht="17.25" customHeight="1">
      <c r="A47" s="50" t="s">
        <v>41</v>
      </c>
      <c r="B47" s="31">
        <v>158</v>
      </c>
      <c r="C47" s="34">
        <v>-1.4083399999999999</v>
      </c>
    </row>
    <row r="48" spans="1:3" ht="17.25" customHeight="1">
      <c r="A48" s="50" t="s">
        <v>42</v>
      </c>
      <c r="B48" s="31">
        <v>249</v>
      </c>
      <c r="C48" s="34">
        <v>-1.4083399999999999</v>
      </c>
    </row>
    <row r="49" spans="1:4" ht="17.25" customHeight="1">
      <c r="A49" s="50" t="s">
        <v>75</v>
      </c>
      <c r="B49" s="31">
        <v>-27</v>
      </c>
      <c r="C49" s="34">
        <v>3.25</v>
      </c>
    </row>
    <row r="50" spans="1:4" ht="18" customHeight="1">
      <c r="A50" s="50" t="s">
        <v>76</v>
      </c>
      <c r="B50" s="31">
        <v>-27</v>
      </c>
      <c r="C50" s="34">
        <v>-1.3760600000000001</v>
      </c>
    </row>
    <row r="51" spans="1:4" ht="17.25" customHeight="1">
      <c r="A51" s="50" t="s">
        <v>77</v>
      </c>
      <c r="B51" s="31">
        <v>-38</v>
      </c>
      <c r="C51" s="34">
        <v>3.38</v>
      </c>
    </row>
    <row r="52" spans="1:4" ht="17.25" customHeight="1">
      <c r="A52" s="50" t="s">
        <v>78</v>
      </c>
      <c r="B52" s="31">
        <v>-38</v>
      </c>
      <c r="C52" s="34">
        <v>-1.4083399999999999</v>
      </c>
    </row>
    <row r="53" spans="1:4" ht="17.25" customHeight="1">
      <c r="A53" s="50"/>
      <c r="B53" s="31"/>
      <c r="C53" s="34"/>
    </row>
    <row r="54" spans="1:4">
      <c r="A54" s="60"/>
      <c r="B54" s="31"/>
      <c r="C54" s="34"/>
    </row>
    <row r="55" spans="1:4">
      <c r="A55" s="55"/>
      <c r="B55" s="55"/>
      <c r="C55" s="55"/>
    </row>
    <row r="56" spans="1:4">
      <c r="A56" s="67" t="s">
        <v>37</v>
      </c>
      <c r="B56" s="55"/>
      <c r="C56" s="55"/>
      <c r="D56" s="55"/>
    </row>
    <row r="57" spans="1:4">
      <c r="A57" s="67" t="s">
        <v>39</v>
      </c>
      <c r="B57" s="55"/>
      <c r="C57" s="55"/>
      <c r="D57" s="55"/>
    </row>
    <row r="58" spans="1:4">
      <c r="A58" s="89"/>
      <c r="B58" s="89"/>
      <c r="C58" s="89"/>
    </row>
    <row r="59" spans="1:4" s="63" customFormat="1">
      <c r="A59" s="65" t="s">
        <v>16</v>
      </c>
      <c r="B59" s="37">
        <v>499441</v>
      </c>
      <c r="C59" s="37"/>
    </row>
    <row r="60" spans="1:4">
      <c r="A60" s="50" t="s">
        <v>11</v>
      </c>
      <c r="B60" s="31">
        <v>47393</v>
      </c>
      <c r="C60" s="22">
        <v>3.5061100000000001</v>
      </c>
    </row>
    <row r="61" spans="1:4">
      <c r="A61" s="50" t="s">
        <v>10</v>
      </c>
      <c r="B61" s="31">
        <v>87107</v>
      </c>
      <c r="C61" s="22">
        <v>2.7996400000000001</v>
      </c>
    </row>
    <row r="62" spans="1:4">
      <c r="A62" s="50" t="s">
        <v>59</v>
      </c>
      <c r="B62" s="31">
        <v>308982</v>
      </c>
      <c r="C62" s="22">
        <v>1.4083399999999999</v>
      </c>
    </row>
    <row r="63" spans="1:4">
      <c r="A63" s="50" t="s">
        <v>60</v>
      </c>
      <c r="B63" s="31">
        <v>56024</v>
      </c>
      <c r="C63" s="22">
        <v>0.62927999999999995</v>
      </c>
    </row>
    <row r="64" spans="1:4">
      <c r="A64" s="50" t="s">
        <v>79</v>
      </c>
      <c r="B64" s="36">
        <v>-27</v>
      </c>
      <c r="C64" s="22">
        <v>1.3760600000000001</v>
      </c>
    </row>
    <row r="65" spans="1:3">
      <c r="A65" s="50" t="s">
        <v>80</v>
      </c>
      <c r="B65" s="36">
        <v>-38</v>
      </c>
      <c r="C65" s="22">
        <v>1.4083399999999999</v>
      </c>
    </row>
    <row r="66" spans="1:3">
      <c r="A66" s="50"/>
      <c r="B66" s="36"/>
      <c r="C66" s="22"/>
    </row>
    <row r="67" spans="1:3">
      <c r="A67" s="66"/>
      <c r="B67" s="58"/>
      <c r="C67" s="58"/>
    </row>
    <row r="68" spans="1:3">
      <c r="A68" s="58"/>
      <c r="B68" s="58"/>
      <c r="C68" s="58"/>
    </row>
    <row r="69" spans="1:3">
      <c r="A69" s="58"/>
      <c r="B69" s="58"/>
      <c r="C69" s="58"/>
    </row>
    <row r="70" spans="1:3">
      <c r="A70" s="58"/>
      <c r="B70" s="58"/>
      <c r="C70" s="58"/>
    </row>
    <row r="71" spans="1:3">
      <c r="A71" s="58"/>
      <c r="B71" s="58"/>
      <c r="C71" s="58"/>
    </row>
  </sheetData>
  <mergeCells count="1">
    <mergeCell ref="A58:C5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2018-01-24T11:05:54Z</dcterms:modified>
</cp:coreProperties>
</file>